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<sst xmlns="http://schemas.openxmlformats.org/spreadsheetml/2006/main" count="219" uniqueCount="120">
  <si>
    <t>Date</t>
  </si>
  <si>
    <t>Game</t>
  </si>
  <si>
    <t>Matchup</t>
  </si>
  <si>
    <t>Payout</t>
  </si>
  <si>
    <t>Dec. 18</t>
  </si>
  <si>
    <t>New Orleans Bowl</t>
  </si>
  <si>
    <t>North Texas (5-6) vs. Colorado State (6-5)</t>
  </si>
  <si>
    <t>Dec. 19</t>
  </si>
  <si>
    <t>GMAC Bowl</t>
  </si>
  <si>
    <t>Marshall (10-2) vs. East Carolina (6-5)</t>
  </si>
  <si>
    <t>Dec. 20</t>
  </si>
  <si>
    <t>Tangerine Bowl</t>
  </si>
  <si>
    <t>N.C. State (7-4) vs. Pittsburgh (6-5)</t>
  </si>
  <si>
    <t>Dec. 25</t>
  </si>
  <si>
    <t>Las Vegas Bowl</t>
  </si>
  <si>
    <t>USC (6-5) vs. Utah (7-4)</t>
  </si>
  <si>
    <t>Dec. 27</t>
  </si>
  <si>
    <t>Seattle Bowl</t>
  </si>
  <si>
    <t>Georgia Tech (7-5) vs. Stanford (9-2)</t>
  </si>
  <si>
    <t>Independence Bowl</t>
  </si>
  <si>
    <t>Iowa State (7-4) vs. Alabama (6-5)</t>
  </si>
  <si>
    <t>Dec. 28</t>
  </si>
  <si>
    <t>Galleryfurniture.com Bowl</t>
  </si>
  <si>
    <t>Texas A&amp;M (7-4) vs. TCU (6-5)</t>
  </si>
  <si>
    <t>Music City Bowl</t>
  </si>
  <si>
    <t>Boston College (7-4) vs. Georgia (8-3)</t>
  </si>
  <si>
    <t>Holiday Bowl</t>
  </si>
  <si>
    <t>Texas (10-2) vs. Washington (8-3)</t>
  </si>
  <si>
    <t>Dec. 29</t>
  </si>
  <si>
    <t>Motor City Bowl</t>
  </si>
  <si>
    <t>Toledo (8-2) vs. Cincinnati (7-4)</t>
  </si>
  <si>
    <t>Alamo Bowl</t>
  </si>
  <si>
    <t>Texas Tech (7-4) vs. Iowa (6-5)</t>
  </si>
  <si>
    <t>Insight.com Bowl</t>
  </si>
  <si>
    <t>Kansas State (6-5) vs. Syracuse (9-3)</t>
  </si>
  <si>
    <t>Dec. 31</t>
  </si>
  <si>
    <t>Sun Bowl</t>
  </si>
  <si>
    <t>Washington State (9-2) vs. Purdue (6-5)</t>
  </si>
  <si>
    <t>Humanitarian Bowl</t>
  </si>
  <si>
    <t>Louisiana Tech (7-4) vs. Clemson (6-5)</t>
  </si>
  <si>
    <t>Silicon Valley Classic</t>
  </si>
  <si>
    <t>Fresno State (11-2) vs. Michigan State (6-5)</t>
  </si>
  <si>
    <t>Liberty Bowl</t>
  </si>
  <si>
    <t>Brigham Young (12-1) vs. Louisville (10-2)</t>
  </si>
  <si>
    <t>Peach Bowl</t>
  </si>
  <si>
    <t>North Carolina (7-5) vs. Auburn (7-4)</t>
  </si>
  <si>
    <t>Jan. 1</t>
  </si>
  <si>
    <t>Outback Bowl</t>
  </si>
  <si>
    <t>Ohio State (7-4) vs. South Carolina (8-3)</t>
  </si>
  <si>
    <t>Cotton Bowl</t>
  </si>
  <si>
    <t>Arkansas (7-4) vs. Oklahoma (10-2)</t>
  </si>
  <si>
    <t>Gator Bowl</t>
  </si>
  <si>
    <t>Virginia Tech (8-3) vs. Florida State (7-4)</t>
  </si>
  <si>
    <t>Citrus Bowl</t>
  </si>
  <si>
    <t>Michigan (8-3) vs. Tennessee (10-2)</t>
  </si>
  <si>
    <t>Fiesta Bowl</t>
  </si>
  <si>
    <t>Colorado (10-2) vs. Oregon (10-1)</t>
  </si>
  <si>
    <t>Sugar Bowl</t>
  </si>
  <si>
    <t>Illinois (10-1) vs. Louisiana State (9-3)</t>
  </si>
  <si>
    <t>Jan. 2</t>
  </si>
  <si>
    <t>Orange Bowl</t>
  </si>
  <si>
    <t>Maryland (10-1) vs. Florida (9-2)</t>
  </si>
  <si>
    <t>Jan. 3</t>
  </si>
  <si>
    <t>Rose Bowl</t>
  </si>
  <si>
    <t>Miami (11-0) vs. Nebraska (11-1)</t>
  </si>
  <si>
    <t>Bowl Matchups 2001-2002</t>
  </si>
  <si>
    <t>bowlmatchups20012002.xls</t>
  </si>
  <si>
    <t>Conf. 1</t>
  </si>
  <si>
    <t>Conf. 2</t>
  </si>
  <si>
    <t>MAC</t>
  </si>
  <si>
    <t>CUSA</t>
  </si>
  <si>
    <t>ACC</t>
  </si>
  <si>
    <t>BE</t>
  </si>
  <si>
    <t>PAC10</t>
  </si>
  <si>
    <t>BIG12</t>
  </si>
  <si>
    <t>SEC</t>
  </si>
  <si>
    <t>BIGTEN</t>
  </si>
  <si>
    <t>Per-Team</t>
  </si>
  <si>
    <t>MTWEST</t>
  </si>
  <si>
    <t>SUNBELT</t>
  </si>
  <si>
    <t>WAC</t>
  </si>
  <si>
    <t>Conference</t>
  </si>
  <si>
    <t>Total</t>
  </si>
  <si>
    <t>Bowl</t>
  </si>
  <si>
    <t>Teams</t>
  </si>
  <si>
    <t>Total #</t>
  </si>
  <si>
    <t>of Teams in</t>
  </si>
  <si>
    <t>Per Bowl</t>
  </si>
  <si>
    <t>Team</t>
  </si>
  <si>
    <t>Bowl Payout</t>
  </si>
  <si>
    <t># of Bowls</t>
  </si>
  <si>
    <t># of Bowl Teams by Conference</t>
  </si>
  <si>
    <t>$750,000 to $800,000</t>
  </si>
  <si>
    <t>Sun Belt (1), Mt. West (2), MAC (2), WAC (2), CUSA (3), ACC (3), Big East (3), PAC-10 (2), Big 12 (2), Big Ten (1), SEC (1)</t>
  </si>
  <si>
    <t>$1 million to $1.8 million</t>
  </si>
  <si>
    <t>Big 12 (2), SEC (2), PAC-10 (1), Big Ten (2), Mt. West (1), CUSA (1), Big East (1), ACC (2)</t>
  </si>
  <si>
    <t>$2 million to $4.25 million</t>
  </si>
  <si>
    <t>Big 12 (2), SEC (3), PAC-10 (1), Big Ten (2)</t>
  </si>
  <si>
    <t>Big 12 (2), SEC (2), PAC-10 (1), Big Ten (1), ACC (1), Big East (1)</t>
  </si>
  <si>
    <t>Mt. West</t>
  </si>
  <si>
    <t>Sun Belt</t>
  </si>
  <si>
    <t>$750-$800k</t>
  </si>
  <si>
    <t>$1-$1.8 mil</t>
  </si>
  <si>
    <t>$2-$4.25 mil</t>
  </si>
  <si>
    <t>$12 mil (BCS)</t>
  </si>
  <si>
    <t>Conf.</t>
  </si>
  <si>
    <t>(multiply this figure by 2 to get total payout = $147,140,000)</t>
  </si>
  <si>
    <t>$11.78 million (BCS bowls)</t>
  </si>
  <si>
    <t>$800k</t>
  </si>
  <si>
    <t>CUSA, MTWEST, WAC</t>
  </si>
  <si>
    <t>$600k</t>
  </si>
  <si>
    <t>$300k</t>
  </si>
  <si>
    <t>CUSA *</t>
  </si>
  <si>
    <t>MTWEST *</t>
  </si>
  <si>
    <t>WAC *</t>
  </si>
  <si>
    <t>MAC *</t>
  </si>
  <si>
    <t>SUNBELT *</t>
  </si>
  <si>
    <t>BCS Bowl Payouts</t>
  </si>
  <si>
    <t>* Total payout includes the following</t>
  </si>
  <si>
    <t xml:space="preserve">  BCS Payout to non-BCS conferences: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</si>
</sst>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%"/>
    <numFmt numFmtId="168" formatCode="&quot;$&quot;#,##0.0_);[Red]\(&quot;$&quot;#,##0.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17" applyNumberFormat="1" applyAlignment="1">
      <alignment horizontal="left"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66" fontId="0" fillId="0" borderId="1" xfId="17" applyNumberFormat="1" applyBorder="1" applyAlignment="1">
      <alignment horizontal="left"/>
    </xf>
    <xf numFmtId="0" fontId="0" fillId="0" borderId="1" xfId="0" applyBorder="1" applyAlignment="1">
      <alignment horizontal="center"/>
    </xf>
    <xf numFmtId="166" fontId="0" fillId="0" borderId="0" xfId="17" applyNumberFormat="1" applyFont="1" applyAlignment="1">
      <alignment horizontal="left"/>
    </xf>
    <xf numFmtId="6" fontId="0" fillId="0" borderId="0" xfId="0" applyNumberFormat="1" applyAlignment="1">
      <alignment/>
    </xf>
    <xf numFmtId="6" fontId="1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6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7.421875" style="0" bestFit="1" customWidth="1"/>
    <col min="2" max="2" width="22.140625" style="0" bestFit="1" customWidth="1"/>
    <col min="3" max="3" width="11.28125" style="0" customWidth="1"/>
    <col min="4" max="4" width="10.57421875" style="0" customWidth="1"/>
    <col min="5" max="5" width="13.28125" style="0" bestFit="1" customWidth="1"/>
    <col min="6" max="6" width="12.421875" style="0" customWidth="1"/>
    <col min="7" max="7" width="12.28125" style="0" bestFit="1" customWidth="1"/>
    <col min="8" max="8" width="12.00390625" style="0" customWidth="1"/>
    <col min="11" max="11" width="9.28125" style="0" customWidth="1"/>
    <col min="12" max="12" width="11.7109375" style="0" customWidth="1"/>
  </cols>
  <sheetData>
    <row r="1" ht="12.75">
      <c r="A1" s="1" t="s">
        <v>65</v>
      </c>
    </row>
    <row r="2" ht="12.75">
      <c r="A2" t="s">
        <v>66</v>
      </c>
    </row>
    <row r="4" spans="1:8" ht="12.75">
      <c r="A4" s="6"/>
      <c r="B4" s="6"/>
      <c r="C4" s="6"/>
      <c r="D4" s="6"/>
      <c r="E4" s="7" t="s">
        <v>77</v>
      </c>
      <c r="F4" s="6"/>
      <c r="G4" s="6"/>
      <c r="H4" s="6"/>
    </row>
    <row r="5" spans="1:8" ht="12.75">
      <c r="A5" s="8" t="s">
        <v>0</v>
      </c>
      <c r="B5" s="8" t="s">
        <v>1</v>
      </c>
      <c r="C5" s="8" t="s">
        <v>67</v>
      </c>
      <c r="D5" s="8" t="s">
        <v>68</v>
      </c>
      <c r="E5" s="9" t="s">
        <v>3</v>
      </c>
      <c r="F5" s="8" t="s">
        <v>2</v>
      </c>
      <c r="G5" s="8"/>
      <c r="H5" s="8"/>
    </row>
    <row r="6" spans="1:7" ht="12.75">
      <c r="A6" t="s">
        <v>4</v>
      </c>
      <c r="B6" t="s">
        <v>5</v>
      </c>
      <c r="C6" t="s">
        <v>79</v>
      </c>
      <c r="D6" t="s">
        <v>78</v>
      </c>
      <c r="E6" s="2">
        <v>750000</v>
      </c>
      <c r="F6" t="s">
        <v>6</v>
      </c>
      <c r="G6" s="4"/>
    </row>
    <row r="7" spans="1:7" ht="12.75">
      <c r="A7" t="s">
        <v>7</v>
      </c>
      <c r="B7" t="s">
        <v>8</v>
      </c>
      <c r="C7" t="s">
        <v>69</v>
      </c>
      <c r="D7" t="s">
        <v>70</v>
      </c>
      <c r="E7" s="2">
        <v>750000</v>
      </c>
      <c r="F7" t="s">
        <v>9</v>
      </c>
      <c r="G7" s="4"/>
    </row>
    <row r="8" spans="1:7" ht="12.75">
      <c r="A8" t="s">
        <v>10</v>
      </c>
      <c r="B8" t="s">
        <v>11</v>
      </c>
      <c r="C8" t="s">
        <v>71</v>
      </c>
      <c r="D8" t="s">
        <v>72</v>
      </c>
      <c r="E8" s="2">
        <v>750000</v>
      </c>
      <c r="F8" t="s">
        <v>12</v>
      </c>
      <c r="G8" s="4"/>
    </row>
    <row r="9" spans="1:7" ht="12.75">
      <c r="A9" t="s">
        <v>16</v>
      </c>
      <c r="B9" t="s">
        <v>17</v>
      </c>
      <c r="C9" t="s">
        <v>71</v>
      </c>
      <c r="D9" t="s">
        <v>73</v>
      </c>
      <c r="E9" s="2">
        <v>750000</v>
      </c>
      <c r="F9" t="s">
        <v>18</v>
      </c>
      <c r="G9" s="4"/>
    </row>
    <row r="10" spans="1:7" ht="12.75">
      <c r="A10" t="s">
        <v>21</v>
      </c>
      <c r="B10" t="s">
        <v>22</v>
      </c>
      <c r="C10" t="s">
        <v>74</v>
      </c>
      <c r="D10" t="s">
        <v>70</v>
      </c>
      <c r="E10" s="2">
        <v>750000</v>
      </c>
      <c r="F10" t="s">
        <v>23</v>
      </c>
      <c r="G10" s="4"/>
    </row>
    <row r="11" spans="1:7" ht="12.75">
      <c r="A11" t="s">
        <v>21</v>
      </c>
      <c r="B11" t="s">
        <v>24</v>
      </c>
      <c r="C11" t="s">
        <v>72</v>
      </c>
      <c r="D11" t="s">
        <v>75</v>
      </c>
      <c r="E11" s="2">
        <v>750000</v>
      </c>
      <c r="F11" t="s">
        <v>25</v>
      </c>
      <c r="G11" s="4"/>
    </row>
    <row r="12" spans="1:7" ht="12.75">
      <c r="A12" t="s">
        <v>28</v>
      </c>
      <c r="B12" t="s">
        <v>29</v>
      </c>
      <c r="C12" t="s">
        <v>69</v>
      </c>
      <c r="D12" t="s">
        <v>70</v>
      </c>
      <c r="E12" s="2">
        <v>750000</v>
      </c>
      <c r="F12" t="s">
        <v>30</v>
      </c>
      <c r="G12" s="4"/>
    </row>
    <row r="13" spans="1:7" ht="12.75">
      <c r="A13" t="s">
        <v>28</v>
      </c>
      <c r="B13" t="s">
        <v>33</v>
      </c>
      <c r="C13" t="s">
        <v>74</v>
      </c>
      <c r="D13" t="s">
        <v>72</v>
      </c>
      <c r="E13" s="2">
        <v>750000</v>
      </c>
      <c r="F13" t="s">
        <v>34</v>
      </c>
      <c r="G13" s="4"/>
    </row>
    <row r="14" spans="1:7" ht="12.75">
      <c r="A14" t="s">
        <v>35</v>
      </c>
      <c r="B14" t="s">
        <v>38</v>
      </c>
      <c r="C14" t="s">
        <v>80</v>
      </c>
      <c r="D14" t="s">
        <v>71</v>
      </c>
      <c r="E14" s="2">
        <v>750000</v>
      </c>
      <c r="F14" t="s">
        <v>39</v>
      </c>
      <c r="G14" s="4"/>
    </row>
    <row r="15" spans="1:7" ht="12.75">
      <c r="A15" t="s">
        <v>35</v>
      </c>
      <c r="B15" t="s">
        <v>40</v>
      </c>
      <c r="C15" t="s">
        <v>80</v>
      </c>
      <c r="D15" t="s">
        <v>76</v>
      </c>
      <c r="E15" s="2">
        <v>750000</v>
      </c>
      <c r="F15" t="s">
        <v>41</v>
      </c>
      <c r="G15" s="4"/>
    </row>
    <row r="16" spans="1:7" ht="12.75">
      <c r="A16" t="s">
        <v>13</v>
      </c>
      <c r="B16" t="s">
        <v>14</v>
      </c>
      <c r="C16" t="s">
        <v>73</v>
      </c>
      <c r="D16" t="s">
        <v>78</v>
      </c>
      <c r="E16" s="2">
        <v>800000</v>
      </c>
      <c r="F16" t="s">
        <v>15</v>
      </c>
      <c r="G16" s="4"/>
    </row>
    <row r="17" spans="1:6" ht="12.75">
      <c r="A17" t="s">
        <v>16</v>
      </c>
      <c r="B17" t="s">
        <v>19</v>
      </c>
      <c r="C17" t="s">
        <v>74</v>
      </c>
      <c r="D17" t="s">
        <v>75</v>
      </c>
      <c r="E17" s="2">
        <v>1000000</v>
      </c>
      <c r="F17" t="s">
        <v>20</v>
      </c>
    </row>
    <row r="18" spans="1:6" ht="12.75">
      <c r="A18" t="s">
        <v>35</v>
      </c>
      <c r="B18" t="s">
        <v>36</v>
      </c>
      <c r="C18" t="s">
        <v>73</v>
      </c>
      <c r="D18" t="s">
        <v>76</v>
      </c>
      <c r="E18" s="2">
        <v>1000000</v>
      </c>
      <c r="F18" t="s">
        <v>37</v>
      </c>
    </row>
    <row r="19" spans="1:6" ht="12.75">
      <c r="A19" t="s">
        <v>28</v>
      </c>
      <c r="B19" t="s">
        <v>31</v>
      </c>
      <c r="C19" t="s">
        <v>74</v>
      </c>
      <c r="D19" t="s">
        <v>76</v>
      </c>
      <c r="E19" s="2">
        <v>1200000</v>
      </c>
      <c r="F19" t="s">
        <v>32</v>
      </c>
    </row>
    <row r="20" spans="1:6" ht="12.75">
      <c r="A20" t="s">
        <v>35</v>
      </c>
      <c r="B20" t="s">
        <v>42</v>
      </c>
      <c r="C20" t="s">
        <v>78</v>
      </c>
      <c r="D20" t="s">
        <v>70</v>
      </c>
      <c r="E20" s="2">
        <v>1300000</v>
      </c>
      <c r="F20" t="s">
        <v>43</v>
      </c>
    </row>
    <row r="21" spans="1:6" ht="12.75">
      <c r="A21" t="s">
        <v>46</v>
      </c>
      <c r="B21" t="s">
        <v>51</v>
      </c>
      <c r="C21" t="s">
        <v>72</v>
      </c>
      <c r="D21" t="s">
        <v>71</v>
      </c>
      <c r="E21" s="2">
        <v>1400000</v>
      </c>
      <c r="F21" t="s">
        <v>52</v>
      </c>
    </row>
    <row r="22" spans="1:6" ht="12.75">
      <c r="A22" t="s">
        <v>35</v>
      </c>
      <c r="B22" t="s">
        <v>44</v>
      </c>
      <c r="C22" t="s">
        <v>71</v>
      </c>
      <c r="D22" t="s">
        <v>75</v>
      </c>
      <c r="E22" s="2">
        <v>1800000</v>
      </c>
      <c r="F22" t="s">
        <v>45</v>
      </c>
    </row>
    <row r="23" spans="1:11" ht="12.75">
      <c r="A23" t="s">
        <v>21</v>
      </c>
      <c r="B23" t="s">
        <v>26</v>
      </c>
      <c r="C23" t="s">
        <v>74</v>
      </c>
      <c r="D23" t="s">
        <v>73</v>
      </c>
      <c r="E23" s="2">
        <v>2000000</v>
      </c>
      <c r="F23" t="s">
        <v>27</v>
      </c>
      <c r="K23" s="1" t="s">
        <v>117</v>
      </c>
    </row>
    <row r="24" spans="1:12" ht="12.75">
      <c r="A24" t="s">
        <v>46</v>
      </c>
      <c r="B24" t="s">
        <v>49</v>
      </c>
      <c r="C24" t="s">
        <v>75</v>
      </c>
      <c r="D24" t="s">
        <v>74</v>
      </c>
      <c r="E24" s="2">
        <v>2000000</v>
      </c>
      <c r="F24" t="s">
        <v>50</v>
      </c>
      <c r="K24" s="8" t="s">
        <v>105</v>
      </c>
      <c r="L24" s="8" t="s">
        <v>3</v>
      </c>
    </row>
    <row r="25" spans="1:12" ht="12.75">
      <c r="A25" t="s">
        <v>46</v>
      </c>
      <c r="B25" t="s">
        <v>47</v>
      </c>
      <c r="C25" t="s">
        <v>76</v>
      </c>
      <c r="D25" t="s">
        <v>75</v>
      </c>
      <c r="E25" s="2">
        <v>2200000</v>
      </c>
      <c r="F25" t="s">
        <v>48</v>
      </c>
      <c r="K25" t="s">
        <v>75</v>
      </c>
      <c r="L25" s="14">
        <v>17780000</v>
      </c>
    </row>
    <row r="26" spans="1:12" ht="12.75">
      <c r="A26" t="s">
        <v>46</v>
      </c>
      <c r="B26" t="s">
        <v>53</v>
      </c>
      <c r="C26" t="s">
        <v>76</v>
      </c>
      <c r="D26" t="s">
        <v>75</v>
      </c>
      <c r="E26" s="2">
        <v>4250000</v>
      </c>
      <c r="F26" t="s">
        <v>54</v>
      </c>
      <c r="K26" t="s">
        <v>74</v>
      </c>
      <c r="L26" s="14">
        <v>17780000</v>
      </c>
    </row>
    <row r="27" spans="1:12" ht="12.75">
      <c r="A27" t="s">
        <v>46</v>
      </c>
      <c r="B27" t="s">
        <v>55</v>
      </c>
      <c r="C27" t="s">
        <v>74</v>
      </c>
      <c r="D27" t="s">
        <v>73</v>
      </c>
      <c r="E27" s="2">
        <v>11780000</v>
      </c>
      <c r="F27" t="s">
        <v>56</v>
      </c>
      <c r="K27" t="s">
        <v>76</v>
      </c>
      <c r="L27" s="14">
        <v>14670000</v>
      </c>
    </row>
    <row r="28" spans="1:12" ht="12.75">
      <c r="A28" t="s">
        <v>46</v>
      </c>
      <c r="B28" t="s">
        <v>57</v>
      </c>
      <c r="C28" t="s">
        <v>76</v>
      </c>
      <c r="D28" t="s">
        <v>75</v>
      </c>
      <c r="E28" s="2">
        <v>11780000</v>
      </c>
      <c r="F28" t="s">
        <v>58</v>
      </c>
      <c r="K28" t="s">
        <v>73</v>
      </c>
      <c r="L28" s="14">
        <v>14670000</v>
      </c>
    </row>
    <row r="29" spans="1:12" ht="12.75">
      <c r="A29" t="s">
        <v>59</v>
      </c>
      <c r="B29" t="s">
        <v>60</v>
      </c>
      <c r="C29" t="s">
        <v>71</v>
      </c>
      <c r="D29" t="s">
        <v>75</v>
      </c>
      <c r="E29" s="2">
        <v>11780000</v>
      </c>
      <c r="F29" t="s">
        <v>61</v>
      </c>
      <c r="K29" t="s">
        <v>71</v>
      </c>
      <c r="L29" s="14">
        <v>14670000</v>
      </c>
    </row>
    <row r="30" spans="1:12" ht="12.75">
      <c r="A30" s="10" t="s">
        <v>62</v>
      </c>
      <c r="B30" s="10" t="s">
        <v>63</v>
      </c>
      <c r="C30" s="10" t="s">
        <v>72</v>
      </c>
      <c r="D30" s="10" t="s">
        <v>74</v>
      </c>
      <c r="E30" s="11">
        <v>11780000</v>
      </c>
      <c r="F30" s="10" t="s">
        <v>64</v>
      </c>
      <c r="G30" s="10"/>
      <c r="H30" s="10"/>
      <c r="K30" s="10" t="s">
        <v>72</v>
      </c>
      <c r="L30" s="18">
        <v>14670000</v>
      </c>
    </row>
    <row r="31" spans="5:12" ht="12.75">
      <c r="E31" s="2">
        <f>SUM(E6:E30)</f>
        <v>73570000</v>
      </c>
      <c r="F31" s="13" t="s">
        <v>106</v>
      </c>
      <c r="L31" s="14">
        <f>SUM(L25:L30)</f>
        <v>94240000</v>
      </c>
    </row>
    <row r="32" ht="12.75">
      <c r="E32" s="2"/>
    </row>
    <row r="33" spans="6:7" ht="12.75">
      <c r="F33" s="7" t="s">
        <v>3</v>
      </c>
      <c r="G33" s="5" t="s">
        <v>85</v>
      </c>
    </row>
    <row r="34" spans="3:8" ht="12.75">
      <c r="C34" s="6"/>
      <c r="D34" s="7" t="s">
        <v>83</v>
      </c>
      <c r="E34" s="7" t="s">
        <v>82</v>
      </c>
      <c r="F34" s="7" t="s">
        <v>87</v>
      </c>
      <c r="G34" s="7" t="s">
        <v>86</v>
      </c>
      <c r="H34" s="7" t="s">
        <v>77</v>
      </c>
    </row>
    <row r="35" spans="3:8" ht="12.75">
      <c r="C35" s="9" t="s">
        <v>81</v>
      </c>
      <c r="D35" s="9" t="s">
        <v>84</v>
      </c>
      <c r="E35" s="9" t="s">
        <v>3</v>
      </c>
      <c r="F35" s="9" t="s">
        <v>88</v>
      </c>
      <c r="G35" s="9" t="s">
        <v>81</v>
      </c>
      <c r="H35" s="9" t="s">
        <v>3</v>
      </c>
    </row>
    <row r="36" spans="3:8" ht="12.75">
      <c r="C36" t="s">
        <v>75</v>
      </c>
      <c r="D36" s="3">
        <v>8</v>
      </c>
      <c r="E36" s="2">
        <v>29780000</v>
      </c>
      <c r="F36" s="2">
        <f>+E36/D36</f>
        <v>3722500</v>
      </c>
      <c r="G36" s="3">
        <v>12</v>
      </c>
      <c r="H36" s="2">
        <f>+E36/G36</f>
        <v>2481666.6666666665</v>
      </c>
    </row>
    <row r="37" spans="3:8" ht="12.75">
      <c r="C37" t="s">
        <v>74</v>
      </c>
      <c r="D37" s="3">
        <v>8</v>
      </c>
      <c r="E37" s="2">
        <v>25480000</v>
      </c>
      <c r="F37" s="2">
        <f aca="true" t="shared" si="0" ref="F37:F46">+E37/D37</f>
        <v>3185000</v>
      </c>
      <c r="G37" s="3">
        <v>12</v>
      </c>
      <c r="H37" s="2">
        <f aca="true" t="shared" si="1" ref="H37:H46">+E37/G37</f>
        <v>2123333.3333333335</v>
      </c>
    </row>
    <row r="38" spans="3:8" ht="12.75">
      <c r="C38" t="s">
        <v>76</v>
      </c>
      <c r="D38" s="3">
        <v>6</v>
      </c>
      <c r="E38" s="2">
        <v>24070000</v>
      </c>
      <c r="F38" s="2">
        <f t="shared" si="0"/>
        <v>4011666.6666666665</v>
      </c>
      <c r="G38" s="3">
        <v>11</v>
      </c>
      <c r="H38" s="2">
        <f t="shared" si="1"/>
        <v>2188181.8181818184</v>
      </c>
    </row>
    <row r="39" spans="3:8" ht="12.75">
      <c r="C39" t="s">
        <v>71</v>
      </c>
      <c r="D39" s="3">
        <v>6</v>
      </c>
      <c r="E39" s="2">
        <v>20120000</v>
      </c>
      <c r="F39" s="2">
        <f t="shared" si="0"/>
        <v>3353333.3333333335</v>
      </c>
      <c r="G39" s="3">
        <v>9</v>
      </c>
      <c r="H39" s="2">
        <f t="shared" si="1"/>
        <v>2235555.5555555555</v>
      </c>
    </row>
    <row r="40" spans="3:10" ht="12.75">
      <c r="C40" t="s">
        <v>73</v>
      </c>
      <c r="D40" s="3">
        <v>5</v>
      </c>
      <c r="E40" s="2">
        <v>19220000</v>
      </c>
      <c r="F40" s="2">
        <f t="shared" si="0"/>
        <v>3844000</v>
      </c>
      <c r="G40" s="3">
        <v>10</v>
      </c>
      <c r="H40" s="2">
        <f t="shared" si="1"/>
        <v>1922000</v>
      </c>
      <c r="J40" s="1" t="s">
        <v>118</v>
      </c>
    </row>
    <row r="41" spans="3:13" ht="12.75">
      <c r="C41" t="s">
        <v>72</v>
      </c>
      <c r="D41" s="3">
        <v>5</v>
      </c>
      <c r="E41" s="2">
        <v>18320000</v>
      </c>
      <c r="F41" s="2">
        <f t="shared" si="0"/>
        <v>3664000</v>
      </c>
      <c r="G41" s="3">
        <v>8</v>
      </c>
      <c r="H41" s="2">
        <f t="shared" si="1"/>
        <v>2290000</v>
      </c>
      <c r="J41" s="8" t="s">
        <v>119</v>
      </c>
      <c r="K41" s="10"/>
      <c r="L41" s="10"/>
      <c r="M41" s="10"/>
    </row>
    <row r="42" spans="3:11" ht="12.75">
      <c r="C42" t="s">
        <v>112</v>
      </c>
      <c r="D42" s="3">
        <v>4</v>
      </c>
      <c r="E42" s="2">
        <f>3550000+800000</f>
        <v>4350000</v>
      </c>
      <c r="F42" s="2">
        <f t="shared" si="0"/>
        <v>1087500</v>
      </c>
      <c r="G42" s="3">
        <v>10</v>
      </c>
      <c r="H42" s="2">
        <f t="shared" si="1"/>
        <v>435000</v>
      </c>
      <c r="J42" t="s">
        <v>108</v>
      </c>
      <c r="K42" t="s">
        <v>109</v>
      </c>
    </row>
    <row r="43" spans="3:11" ht="12.75">
      <c r="C43" t="s">
        <v>113</v>
      </c>
      <c r="D43" s="3">
        <v>3</v>
      </c>
      <c r="E43" s="2">
        <f>2850000+800000</f>
        <v>3650000</v>
      </c>
      <c r="F43" s="2">
        <f t="shared" si="0"/>
        <v>1216666.6666666667</v>
      </c>
      <c r="G43" s="3">
        <v>8</v>
      </c>
      <c r="H43" s="2">
        <f t="shared" si="1"/>
        <v>456250</v>
      </c>
      <c r="J43" t="s">
        <v>110</v>
      </c>
      <c r="K43" t="s">
        <v>69</v>
      </c>
    </row>
    <row r="44" spans="3:11" ht="12.75">
      <c r="C44" t="s">
        <v>114</v>
      </c>
      <c r="D44" s="3">
        <v>2</v>
      </c>
      <c r="E44" s="2">
        <f>1500000+800000</f>
        <v>2300000</v>
      </c>
      <c r="F44" s="2">
        <f t="shared" si="0"/>
        <v>1150000</v>
      </c>
      <c r="G44" s="3">
        <v>10</v>
      </c>
      <c r="H44" s="2">
        <f t="shared" si="1"/>
        <v>230000</v>
      </c>
      <c r="J44" t="s">
        <v>111</v>
      </c>
      <c r="K44" t="s">
        <v>79</v>
      </c>
    </row>
    <row r="45" spans="3:8" ht="12.75">
      <c r="C45" t="s">
        <v>115</v>
      </c>
      <c r="D45" s="3">
        <v>2</v>
      </c>
      <c r="E45" s="2">
        <f>1500000+600000</f>
        <v>2100000</v>
      </c>
      <c r="F45" s="2">
        <f t="shared" si="0"/>
        <v>1050000</v>
      </c>
      <c r="G45" s="3">
        <v>13</v>
      </c>
      <c r="H45" s="2">
        <f t="shared" si="1"/>
        <v>161538.46153846153</v>
      </c>
    </row>
    <row r="46" spans="3:8" ht="12.75">
      <c r="C46" s="10" t="s">
        <v>116</v>
      </c>
      <c r="D46" s="12">
        <v>1</v>
      </c>
      <c r="E46" s="11">
        <f>750000+300000</f>
        <v>1050000</v>
      </c>
      <c r="F46" s="11">
        <f t="shared" si="0"/>
        <v>1050000</v>
      </c>
      <c r="G46" s="12">
        <v>7</v>
      </c>
      <c r="H46" s="11">
        <f t="shared" si="1"/>
        <v>150000</v>
      </c>
    </row>
    <row r="47" spans="4:8" ht="12.75">
      <c r="D47" s="3">
        <f>SUM(D36:D46)</f>
        <v>50</v>
      </c>
      <c r="E47" s="4">
        <f>SUM(E36:E46)</f>
        <v>150440000</v>
      </c>
      <c r="F47" s="2">
        <f>+E47/D47</f>
        <v>3008800</v>
      </c>
      <c r="G47" s="3">
        <f>SUM(G36:G46)</f>
        <v>110</v>
      </c>
      <c r="H47" s="2">
        <f>+E47/G47</f>
        <v>1367636.3636363635</v>
      </c>
    </row>
    <row r="48" ht="12.75">
      <c r="E48" s="4">
        <f>SUM(E36:E41)</f>
        <v>136990000</v>
      </c>
    </row>
    <row r="50" spans="2:8" ht="12.75">
      <c r="B50" s="8" t="s">
        <v>89</v>
      </c>
      <c r="C50" s="8" t="s">
        <v>90</v>
      </c>
      <c r="D50" s="8" t="s">
        <v>91</v>
      </c>
      <c r="E50" s="8"/>
      <c r="F50" s="8"/>
      <c r="G50" s="10"/>
      <c r="H50" s="10"/>
    </row>
    <row r="51" spans="2:4" ht="12.75">
      <c r="B51" s="14" t="s">
        <v>92</v>
      </c>
      <c r="C51">
        <v>11</v>
      </c>
      <c r="D51" t="s">
        <v>93</v>
      </c>
    </row>
    <row r="52" spans="2:4" ht="12.75">
      <c r="B52" t="s">
        <v>94</v>
      </c>
      <c r="C52">
        <v>6</v>
      </c>
      <c r="D52" t="s">
        <v>95</v>
      </c>
    </row>
    <row r="53" spans="2:4" ht="12.75">
      <c r="B53" t="s">
        <v>96</v>
      </c>
      <c r="C53">
        <v>4</v>
      </c>
      <c r="D53" t="s">
        <v>97</v>
      </c>
    </row>
    <row r="54" spans="2:4" ht="12.75">
      <c r="B54" t="s">
        <v>107</v>
      </c>
      <c r="C54">
        <v>4</v>
      </c>
      <c r="D54" t="s">
        <v>98</v>
      </c>
    </row>
    <row r="57" spans="2:13" ht="12.75">
      <c r="B57" s="8" t="s">
        <v>89</v>
      </c>
      <c r="C57" s="9" t="s">
        <v>100</v>
      </c>
      <c r="D57" s="9" t="s">
        <v>99</v>
      </c>
      <c r="E57" s="9" t="s">
        <v>69</v>
      </c>
      <c r="F57" s="9" t="s">
        <v>80</v>
      </c>
      <c r="G57" s="9" t="s">
        <v>70</v>
      </c>
      <c r="H57" s="9" t="s">
        <v>71</v>
      </c>
      <c r="I57" s="9" t="s">
        <v>72</v>
      </c>
      <c r="J57" s="9" t="s">
        <v>74</v>
      </c>
      <c r="K57" s="9" t="s">
        <v>76</v>
      </c>
      <c r="L57" s="9" t="s">
        <v>73</v>
      </c>
      <c r="M57" s="9" t="s">
        <v>75</v>
      </c>
    </row>
    <row r="58" spans="2:13" ht="12.75">
      <c r="B58" s="14" t="s">
        <v>92</v>
      </c>
      <c r="C58" s="3">
        <v>1</v>
      </c>
      <c r="D58" s="3">
        <v>2</v>
      </c>
      <c r="E58" s="3">
        <v>2</v>
      </c>
      <c r="F58" s="3">
        <v>2</v>
      </c>
      <c r="G58" s="3">
        <v>3</v>
      </c>
      <c r="H58" s="3">
        <v>3</v>
      </c>
      <c r="I58" s="3">
        <v>3</v>
      </c>
      <c r="J58" s="3">
        <v>2</v>
      </c>
      <c r="K58" s="3">
        <v>1</v>
      </c>
      <c r="L58" s="3">
        <v>2</v>
      </c>
      <c r="M58" s="3">
        <v>1</v>
      </c>
    </row>
    <row r="59" spans="2:13" ht="12.75">
      <c r="B59" t="s">
        <v>94</v>
      </c>
      <c r="C59" s="3"/>
      <c r="D59" s="3">
        <v>1</v>
      </c>
      <c r="E59" s="3"/>
      <c r="F59" s="3"/>
      <c r="G59" s="3">
        <v>1</v>
      </c>
      <c r="H59" s="3">
        <v>2</v>
      </c>
      <c r="I59" s="3">
        <v>1</v>
      </c>
      <c r="J59" s="3">
        <v>2</v>
      </c>
      <c r="K59" s="3">
        <v>2</v>
      </c>
      <c r="L59" s="3">
        <v>1</v>
      </c>
      <c r="M59" s="3">
        <v>2</v>
      </c>
    </row>
    <row r="60" spans="2:13" ht="12.75">
      <c r="B60" t="s">
        <v>96</v>
      </c>
      <c r="C60" s="3"/>
      <c r="D60" s="3"/>
      <c r="E60" s="3"/>
      <c r="F60" s="3"/>
      <c r="G60" s="3"/>
      <c r="H60" s="3"/>
      <c r="I60" s="3"/>
      <c r="J60" s="3">
        <v>2</v>
      </c>
      <c r="K60" s="3">
        <v>2</v>
      </c>
      <c r="L60" s="3">
        <v>1</v>
      </c>
      <c r="M60" s="3">
        <v>3</v>
      </c>
    </row>
    <row r="61" spans="2:13" ht="12.75">
      <c r="B61" t="s">
        <v>107</v>
      </c>
      <c r="C61" s="3"/>
      <c r="D61" s="3"/>
      <c r="E61" s="3"/>
      <c r="F61" s="3"/>
      <c r="G61" s="3"/>
      <c r="H61" s="3">
        <v>1</v>
      </c>
      <c r="I61" s="3">
        <v>1</v>
      </c>
      <c r="J61" s="3">
        <v>2</v>
      </c>
      <c r="K61" s="3">
        <v>1</v>
      </c>
      <c r="L61" s="3">
        <v>1</v>
      </c>
      <c r="M61" s="3">
        <v>2</v>
      </c>
    </row>
    <row r="63" spans="2:6" ht="12.75">
      <c r="B63" s="8" t="s">
        <v>89</v>
      </c>
      <c r="C63" s="15" t="s">
        <v>101</v>
      </c>
      <c r="D63" s="8" t="s">
        <v>102</v>
      </c>
      <c r="E63" s="8" t="s">
        <v>103</v>
      </c>
      <c r="F63" s="8" t="s">
        <v>104</v>
      </c>
    </row>
    <row r="64" spans="2:6" ht="12.75">
      <c r="B64" s="16" t="s">
        <v>100</v>
      </c>
      <c r="C64" s="3">
        <v>1</v>
      </c>
      <c r="D64" s="3"/>
      <c r="E64" s="3"/>
      <c r="F64" s="3"/>
    </row>
    <row r="65" spans="2:6" ht="12.75">
      <c r="B65" s="16" t="s">
        <v>99</v>
      </c>
      <c r="C65" s="3">
        <v>2</v>
      </c>
      <c r="D65" s="3">
        <v>1</v>
      </c>
      <c r="E65" s="3"/>
      <c r="F65" s="3"/>
    </row>
    <row r="66" spans="2:6" ht="12.75">
      <c r="B66" s="16" t="s">
        <v>69</v>
      </c>
      <c r="C66" s="3">
        <v>2</v>
      </c>
      <c r="D66" s="3"/>
      <c r="E66" s="3"/>
      <c r="F66" s="3"/>
    </row>
    <row r="67" spans="2:6" ht="12.75">
      <c r="B67" s="16" t="s">
        <v>80</v>
      </c>
      <c r="C67" s="3">
        <v>2</v>
      </c>
      <c r="D67" s="3"/>
      <c r="E67" s="3"/>
      <c r="F67" s="3"/>
    </row>
    <row r="68" spans="2:6" ht="12.75">
      <c r="B68" s="17" t="s">
        <v>70</v>
      </c>
      <c r="C68" s="12">
        <v>3</v>
      </c>
      <c r="D68" s="12">
        <v>1</v>
      </c>
      <c r="E68" s="12"/>
      <c r="F68" s="12"/>
    </row>
    <row r="69" spans="2:6" ht="12.75">
      <c r="B69" s="16" t="s">
        <v>71</v>
      </c>
      <c r="C69" s="3">
        <v>3</v>
      </c>
      <c r="D69" s="3">
        <v>2</v>
      </c>
      <c r="E69" s="3"/>
      <c r="F69" s="3">
        <v>1</v>
      </c>
    </row>
    <row r="70" spans="2:6" ht="12.75">
      <c r="B70" s="16" t="s">
        <v>72</v>
      </c>
      <c r="C70" s="3">
        <v>3</v>
      </c>
      <c r="D70" s="3">
        <v>1</v>
      </c>
      <c r="E70" s="3"/>
      <c r="F70" s="3">
        <v>1</v>
      </c>
    </row>
    <row r="71" spans="2:6" ht="12.75">
      <c r="B71" s="16" t="s">
        <v>74</v>
      </c>
      <c r="C71" s="3">
        <v>2</v>
      </c>
      <c r="D71" s="3">
        <v>2</v>
      </c>
      <c r="E71" s="3">
        <v>2</v>
      </c>
      <c r="F71" s="3">
        <v>2</v>
      </c>
    </row>
    <row r="72" spans="2:6" ht="12.75">
      <c r="B72" s="16" t="s">
        <v>76</v>
      </c>
      <c r="C72" s="3">
        <v>1</v>
      </c>
      <c r="D72" s="3">
        <v>2</v>
      </c>
      <c r="E72" s="3">
        <v>2</v>
      </c>
      <c r="F72" s="3">
        <v>1</v>
      </c>
    </row>
    <row r="73" spans="2:6" ht="12.75">
      <c r="B73" s="16" t="s">
        <v>73</v>
      </c>
      <c r="C73" s="3">
        <v>2</v>
      </c>
      <c r="D73" s="3">
        <v>1</v>
      </c>
      <c r="E73" s="3">
        <v>1</v>
      </c>
      <c r="F73" s="3">
        <v>1</v>
      </c>
    </row>
    <row r="74" spans="2:6" ht="12.75">
      <c r="B74" s="17" t="s">
        <v>75</v>
      </c>
      <c r="C74" s="12">
        <v>1</v>
      </c>
      <c r="D74" s="12">
        <v>2</v>
      </c>
      <c r="E74" s="12">
        <v>3</v>
      </c>
      <c r="F74" s="12">
        <v>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Stewart</dc:creator>
  <cp:keywords/>
  <dc:description/>
  <cp:lastModifiedBy>Will Stewart</cp:lastModifiedBy>
  <dcterms:created xsi:type="dcterms:W3CDTF">2001-12-13T04:46:19Z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