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1990 Recruiting Class" sheetId="1" r:id="rId1"/>
  </sheets>
  <definedNames/>
  <calcPr fullCalcOnLoad="1"/>
</workbook>
</file>

<file path=xl/sharedStrings.xml><?xml version="1.0" encoding="utf-8"?>
<sst xmlns="http://schemas.openxmlformats.org/spreadsheetml/2006/main" count="422" uniqueCount="233">
  <si>
    <t>Boyer, Jason</t>
  </si>
  <si>
    <t>Charlton, Leroy</t>
  </si>
  <si>
    <t>Barry, Chris</t>
  </si>
  <si>
    <t>DeShazo, Maurice</t>
  </si>
  <si>
    <t>Drakeford, Tyronne</t>
  </si>
  <si>
    <t>Freeman, Antonio</t>
  </si>
  <si>
    <t>Greene, Lee</t>
  </si>
  <si>
    <t>Grayson, Sean</t>
  </si>
  <si>
    <t>Henley, Stacy</t>
  </si>
  <si>
    <t>Hodges, Mike</t>
  </si>
  <si>
    <t>Jennings, Sean</t>
  </si>
  <si>
    <t>Landrum, Kenny</t>
  </si>
  <si>
    <t>Martin, Kevin</t>
  </si>
  <si>
    <t>McMahon, Damien</t>
  </si>
  <si>
    <t>Miller, Andy</t>
  </si>
  <si>
    <t>Pyne, Jim</t>
  </si>
  <si>
    <t>Sanders, Steve</t>
  </si>
  <si>
    <t>Smith, Mike</t>
  </si>
  <si>
    <t>Strong, Richard</t>
  </si>
  <si>
    <t>Swarm, Billy</t>
  </si>
  <si>
    <t>Tennant, Mike</t>
  </si>
  <si>
    <t>DL</t>
  </si>
  <si>
    <t>AA</t>
  </si>
  <si>
    <t>1AA</t>
  </si>
  <si>
    <t>CAA</t>
  </si>
  <si>
    <t>UAA</t>
  </si>
  <si>
    <t>VTSL</t>
  </si>
  <si>
    <t>NA</t>
  </si>
  <si>
    <t>HF</t>
  </si>
  <si>
    <t>BEP</t>
  </si>
  <si>
    <t>Player</t>
  </si>
  <si>
    <t>Brown, Ken</t>
  </si>
  <si>
    <t>NFLD</t>
  </si>
  <si>
    <t>RJ</t>
  </si>
  <si>
    <t>POS</t>
  </si>
  <si>
    <t>DE</t>
  </si>
  <si>
    <t>LB</t>
  </si>
  <si>
    <t>QB</t>
  </si>
  <si>
    <t>CB</t>
  </si>
  <si>
    <t>WR</t>
  </si>
  <si>
    <t>TE</t>
  </si>
  <si>
    <t>RB</t>
  </si>
  <si>
    <t>DB</t>
  </si>
  <si>
    <t>FB</t>
  </si>
  <si>
    <t>OL</t>
  </si>
  <si>
    <t>White, Ranall</t>
  </si>
  <si>
    <t>VTCR</t>
  </si>
  <si>
    <t>VTSR</t>
  </si>
  <si>
    <t>VTGR</t>
  </si>
  <si>
    <t>ABE1</t>
  </si>
  <si>
    <t>ABE2</t>
  </si>
  <si>
    <t>BEGR</t>
  </si>
  <si>
    <t>BESR</t>
  </si>
  <si>
    <t>BECR</t>
  </si>
  <si>
    <t>BESL</t>
  </si>
  <si>
    <t>BEAC</t>
  </si>
  <si>
    <t>VT Season Stat Leaders</t>
  </si>
  <si>
    <t>VT Game Records</t>
  </si>
  <si>
    <t>VT Season Records</t>
  </si>
  <si>
    <t>VT Career Records</t>
  </si>
  <si>
    <t>BE Season Stat Leaders</t>
  </si>
  <si>
    <t>Totals</t>
  </si>
  <si>
    <t>VT season records held</t>
  </si>
  <si>
    <t>VT game records held</t>
  </si>
  <si>
    <t>VT season stats leader</t>
  </si>
  <si>
    <t>SS</t>
  </si>
  <si>
    <t>Seasons played as starter</t>
  </si>
  <si>
    <t>VTL</t>
  </si>
  <si>
    <t>VT varsity letters earned</t>
  </si>
  <si>
    <t>VT career records held</t>
  </si>
  <si>
    <t>1st Team AA</t>
  </si>
  <si>
    <t>All-American (2nd or 3rd team)</t>
  </si>
  <si>
    <t>Consensus AA</t>
  </si>
  <si>
    <t>Unanimous AA</t>
  </si>
  <si>
    <t>Retired Jersey</t>
  </si>
  <si>
    <t>National Award (Lombardi, Outland, etc.)</t>
  </si>
  <si>
    <t>Heisman Finalist</t>
  </si>
  <si>
    <t>All Big East 1st team</t>
  </si>
  <si>
    <t>All Big East 2nd team</t>
  </si>
  <si>
    <t>BE Player of the Year</t>
  </si>
  <si>
    <t>BE season stat leader</t>
  </si>
  <si>
    <t>BE academic honor roll</t>
  </si>
  <si>
    <t>NFL draft choice</t>
  </si>
  <si>
    <t>Pts.</t>
  </si>
  <si>
    <t>POINTS</t>
  </si>
  <si>
    <t>Rating the 1990 Recruiting Class</t>
  </si>
  <si>
    <t>Individual Points:</t>
  </si>
  <si>
    <t>Team Points:</t>
  </si>
  <si>
    <t>INDIVIDUAL POINTS</t>
  </si>
  <si>
    <t>TEAM POINTS</t>
  </si>
  <si>
    <t>1990 Class</t>
  </si>
  <si>
    <t>WOV</t>
  </si>
  <si>
    <t>WOM</t>
  </si>
  <si>
    <t>CW</t>
  </si>
  <si>
    <t>W</t>
  </si>
  <si>
    <t>BEC</t>
  </si>
  <si>
    <t>MB</t>
  </si>
  <si>
    <t>WMB</t>
  </si>
  <si>
    <t>BCS</t>
  </si>
  <si>
    <t>WBCS</t>
  </si>
  <si>
    <t>CG</t>
  </si>
  <si>
    <t>T10</t>
  </si>
  <si>
    <t>T25</t>
  </si>
  <si>
    <t>PTS</t>
  </si>
  <si>
    <t>BE game records held</t>
  </si>
  <si>
    <t>BE season records held</t>
  </si>
  <si>
    <t>BE career records held</t>
  </si>
  <si>
    <t>Wins over Virginia</t>
  </si>
  <si>
    <t>Wins</t>
  </si>
  <si>
    <t>Conference Wins</t>
  </si>
  <si>
    <t>Wins over Miami</t>
  </si>
  <si>
    <t>Big East Championships</t>
  </si>
  <si>
    <t>Seasons finished in Top 10 (either poll)</t>
  </si>
  <si>
    <t>Seasons finished in Top 25 (either poll)</t>
  </si>
  <si>
    <t>Non-BCS bowl invitations</t>
  </si>
  <si>
    <t>Non-BCS bowl wins</t>
  </si>
  <si>
    <t>BCS bowl invitations</t>
  </si>
  <si>
    <t>BCS bowl wins</t>
  </si>
  <si>
    <t>Championship games played in</t>
  </si>
  <si>
    <t>Key - Team Point Categories</t>
  </si>
  <si>
    <t>Key - Individual Point Categories</t>
  </si>
  <si>
    <t>Draftees (1st round = 10 points, 2nd = 9 points, etc.)</t>
  </si>
  <si>
    <t>VTS</t>
  </si>
  <si>
    <t>1993 Team</t>
  </si>
  <si>
    <t>Finished #22 AP, #20 UPI</t>
  </si>
  <si>
    <t>1994 Team</t>
  </si>
  <si>
    <t>Finished #24 UPI</t>
  </si>
  <si>
    <t>Minor Bowls (2 MB, 1 WMB)</t>
  </si>
  <si>
    <t>Won 1993 Indepence Bowl</t>
  </si>
  <si>
    <t>Played in 1994 Gator Bowl</t>
  </si>
  <si>
    <t>C</t>
  </si>
  <si>
    <t>Jones, Calvert</t>
  </si>
  <si>
    <t>24 players (22 listed in Hokie Huddler 1990 recruiting class issue, plus Ranall White and Calvert Jones)</t>
  </si>
  <si>
    <t>POINTS PER PLAYER:</t>
  </si>
  <si>
    <t>None</t>
  </si>
  <si>
    <t>1991 Class</t>
  </si>
  <si>
    <t>Top Ten Players So Far</t>
  </si>
  <si>
    <t>Year</t>
  </si>
  <si>
    <t>Points</t>
  </si>
  <si>
    <t>Jim Pyne</t>
  </si>
  <si>
    <t>Maurice DeShazo</t>
  </si>
  <si>
    <t>Antonio Freeman</t>
  </si>
  <si>
    <t>Tyronne Drakeford</t>
  </si>
  <si>
    <t>Jim Druckenmiller</t>
  </si>
  <si>
    <t>Dwayne Thomas</t>
  </si>
  <si>
    <t>J.C. Price</t>
  </si>
  <si>
    <t>For a complete explanation of the point scoring system, see the accompanying article:</t>
  </si>
  <si>
    <t>"Inside the Numbers: The Recruiting Class Ranking System" in TSL Extra #21.</t>
  </si>
  <si>
    <t>Number of Players:</t>
  </si>
  <si>
    <t>Overall Rating Points:</t>
  </si>
  <si>
    <t>Points Per Player:</t>
  </si>
  <si>
    <t>1995 Team</t>
  </si>
  <si>
    <t>Finished #9 UPI, #10 AP (counts as Top 25 AND Top 10 finish)</t>
  </si>
  <si>
    <t>BCS Bowls (1 BCS, 1 WBCS)</t>
  </si>
  <si>
    <t>Won 1995 Sugar Bowl</t>
  </si>
  <si>
    <t>*** DETAILS FOR THE 1990 CLASS APPEAR BELOW THIS LINE ***</t>
  </si>
  <si>
    <t>OVERALL 1990 CLASS RATING:</t>
  </si>
  <si>
    <t>Rating the 1992 Recruiting Class</t>
  </si>
  <si>
    <t>1992RecruitingClass.xls</t>
  </si>
  <si>
    <t>(Classes Ranked: 1990-92)</t>
  </si>
  <si>
    <t>Bailey, Ken</t>
  </si>
  <si>
    <t>Banks, Antonio</t>
  </si>
  <si>
    <t>Breheny, Chris</t>
  </si>
  <si>
    <t>Conaty, Bill</t>
  </si>
  <si>
    <t>Dunbar, Danny</t>
  </si>
  <si>
    <t>Edwards, Tommy</t>
  </si>
  <si>
    <t>Gray, Torrian</t>
  </si>
  <si>
    <t>Grubbs, Chris</t>
  </si>
  <si>
    <t>Hagood, Jay</t>
  </si>
  <si>
    <t>Jackson, Waverly</t>
  </si>
  <si>
    <t>Mays, Eugene</t>
  </si>
  <si>
    <t>Miles, Shaine</t>
  </si>
  <si>
    <t>Morrell, Matt</t>
  </si>
  <si>
    <t>Smith, Okesa</t>
  </si>
  <si>
    <t>Still, Bryan</t>
  </si>
  <si>
    <t>Thomas, Lenarick</t>
  </si>
  <si>
    <t>Thomas, Marco</t>
  </si>
  <si>
    <t>S</t>
  </si>
  <si>
    <t>Tolan, Dave</t>
  </si>
  <si>
    <t>Wade, Tim</t>
  </si>
  <si>
    <t>Washington, TJ</t>
  </si>
  <si>
    <t>White, Cornelius</t>
  </si>
  <si>
    <t>Class Size: 21 players</t>
  </si>
  <si>
    <t>Banks (2)</t>
  </si>
  <si>
    <t>Gray (2)</t>
  </si>
  <si>
    <t>Led in interceptions, 1993 (tie) and 1994</t>
  </si>
  <si>
    <t>Led in interceptions, 1993 (tie) and 1996</t>
  </si>
  <si>
    <t>Led in receiving (1995), kickoff returns (1994)</t>
  </si>
  <si>
    <t>Still (2)</t>
  </si>
  <si>
    <t>Still (1)</t>
  </si>
  <si>
    <t>Led in kickoff returns, 1994</t>
  </si>
  <si>
    <t>Still, 2nd round, 1996 (9 points)</t>
  </si>
  <si>
    <t>Gray, 2nd round, 1997 (9 points)</t>
  </si>
  <si>
    <t>Banks, 4th round, 1997 (7 points)</t>
  </si>
  <si>
    <t>1996 Team</t>
  </si>
  <si>
    <t>1992 Class</t>
  </si>
  <si>
    <t>Note: All team points are awarded for accomplishments during the 1993-1996 seasons (which would have been</t>
  </si>
  <si>
    <t>the 1992 recruiting class' redshirt-freshman through redshirt-senior seasons)</t>
  </si>
  <si>
    <t>Finished #12 UPI, #13 AP</t>
  </si>
  <si>
    <t>Top 25 finishes (4) and Top 10 finishes (1)</t>
  </si>
  <si>
    <t>Bill Conaty</t>
  </si>
  <si>
    <t>Torrian Gray</t>
  </si>
  <si>
    <t>Antonio Banks</t>
  </si>
  <si>
    <t>OVERALL 1992 CLASS RATING:</t>
  </si>
  <si>
    <t>*** DETAILS FOR THE 1991 CLASS APPEAR BELOW THIS LINE ***</t>
  </si>
  <si>
    <t>Bass, Trenton</t>
  </si>
  <si>
    <t>Bianchin, Mike</t>
  </si>
  <si>
    <t>Bishock, Jon</t>
  </si>
  <si>
    <t>Champan, Joel</t>
  </si>
  <si>
    <t>DT</t>
  </si>
  <si>
    <t>Coleman, Hank</t>
  </si>
  <si>
    <t>Cox, Mike</t>
  </si>
  <si>
    <t>DelRicco, George</t>
  </si>
  <si>
    <t>Druckenmiller, Jim</t>
  </si>
  <si>
    <t>Hamlin, Jared</t>
  </si>
  <si>
    <t>Holland, Jeff</t>
  </si>
  <si>
    <t>Holmes, Jermaine</t>
  </si>
  <si>
    <t>Lassiter, Fred</t>
  </si>
  <si>
    <t>Lassiter, Kwamie</t>
  </si>
  <si>
    <t>Lewis, Lawrence</t>
  </si>
  <si>
    <t>Malone, Chris</t>
  </si>
  <si>
    <t>Price, J.C.</t>
  </si>
  <si>
    <t>Scott, Ben</t>
  </si>
  <si>
    <t>Skinner, Kevin</t>
  </si>
  <si>
    <t>Stevens, Tewon</t>
  </si>
  <si>
    <t>Thomas, Dwayne</t>
  </si>
  <si>
    <t>Williams, Michael</t>
  </si>
  <si>
    <t>Williams, Rafael</t>
  </si>
  <si>
    <t>Williams, Rhasheyd</t>
  </si>
  <si>
    <t>Rating the 1991 Recruiting Class</t>
  </si>
  <si>
    <t>1991RecruitingClass.xls</t>
  </si>
  <si>
    <t>Class Size: 23 players</t>
  </si>
  <si>
    <t>OVERALL 1991 CLASS RATING: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</si>
</sst>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2" borderId="2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3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6"/>
  <sheetViews>
    <sheetView tabSelected="1" zoomScale="85" zoomScaleNormal="85" workbookViewId="0" topLeftCell="A1">
      <selection activeCell="C18" sqref="C18"/>
    </sheetView>
  </sheetViews>
  <sheetFormatPr defaultColWidth="9.140625" defaultRowHeight="12.75"/>
  <cols>
    <col min="1" max="1" width="16.7109375" style="0" customWidth="1"/>
    <col min="2" max="2" width="5.7109375" style="0" customWidth="1"/>
    <col min="3" max="24" width="5.7109375" style="2" customWidth="1"/>
    <col min="25" max="25" width="8.00390625" style="0" bestFit="1" customWidth="1"/>
  </cols>
  <sheetData>
    <row r="1" spans="1:16" ht="12.75">
      <c r="A1" s="6" t="s">
        <v>157</v>
      </c>
      <c r="L1" s="21" t="s">
        <v>136</v>
      </c>
      <c r="P1"/>
    </row>
    <row r="2" spans="1:12" ht="12.75">
      <c r="A2" t="s">
        <v>158</v>
      </c>
      <c r="L2" s="21" t="s">
        <v>159</v>
      </c>
    </row>
    <row r="3" spans="1:25" ht="12.75">
      <c r="A3" t="s">
        <v>182</v>
      </c>
      <c r="L3" s="11" t="s">
        <v>137</v>
      </c>
      <c r="M3" s="11" t="s">
        <v>30</v>
      </c>
      <c r="N3" s="11"/>
      <c r="O3" s="11"/>
      <c r="P3" s="4" t="s">
        <v>138</v>
      </c>
      <c r="S3" s="4"/>
      <c r="T3" s="4"/>
      <c r="U3" s="4"/>
      <c r="V3" s="4">
        <v>1990</v>
      </c>
      <c r="W3" s="4">
        <v>1991</v>
      </c>
      <c r="X3" s="4">
        <v>1992</v>
      </c>
      <c r="Y3" s="4" t="s">
        <v>61</v>
      </c>
    </row>
    <row r="4" spans="12:25" ht="12.75">
      <c r="L4" s="10">
        <v>1990</v>
      </c>
      <c r="M4" s="10" t="s">
        <v>139</v>
      </c>
      <c r="N4" s="10"/>
      <c r="O4" s="10"/>
      <c r="P4" s="1">
        <v>93</v>
      </c>
      <c r="U4" s="24" t="s">
        <v>148</v>
      </c>
      <c r="V4" s="2">
        <v>24</v>
      </c>
      <c r="W4" s="2">
        <v>23</v>
      </c>
      <c r="X4" s="2">
        <v>21</v>
      </c>
      <c r="Y4">
        <f>SUM(V4:X4)</f>
        <v>68</v>
      </c>
    </row>
    <row r="5" spans="1:25" ht="12.75">
      <c r="A5" t="s">
        <v>146</v>
      </c>
      <c r="L5" s="10">
        <v>1990</v>
      </c>
      <c r="M5" s="10" t="s">
        <v>140</v>
      </c>
      <c r="N5" s="10"/>
      <c r="O5" s="10"/>
      <c r="P5" s="1">
        <v>90</v>
      </c>
      <c r="U5" s="24" t="s">
        <v>86</v>
      </c>
      <c r="V5" s="2">
        <v>415</v>
      </c>
      <c r="W5" s="2">
        <v>218</v>
      </c>
      <c r="X5" s="2">
        <f>+Y39</f>
        <v>202</v>
      </c>
      <c r="Y5">
        <f>SUM(V5:X5)</f>
        <v>835</v>
      </c>
    </row>
    <row r="6" spans="1:25" ht="12.75">
      <c r="A6" t="s">
        <v>147</v>
      </c>
      <c r="L6" s="10">
        <v>1990</v>
      </c>
      <c r="M6" s="10" t="s">
        <v>141</v>
      </c>
      <c r="N6" s="10"/>
      <c r="O6" s="10"/>
      <c r="P6" s="1">
        <v>89</v>
      </c>
      <c r="U6" s="24" t="s">
        <v>87</v>
      </c>
      <c r="V6" s="2">
        <v>133</v>
      </c>
      <c r="W6" s="2">
        <v>265</v>
      </c>
      <c r="X6" s="2">
        <f>+N43</f>
        <v>361</v>
      </c>
      <c r="Y6">
        <f>SUM(V6:X6)</f>
        <v>759</v>
      </c>
    </row>
    <row r="7" spans="12:25" ht="13.5" thickBot="1">
      <c r="L7" s="10">
        <v>1991</v>
      </c>
      <c r="M7" s="10" t="s">
        <v>143</v>
      </c>
      <c r="N7" s="10"/>
      <c r="O7" s="10"/>
      <c r="P7" s="1">
        <v>57</v>
      </c>
      <c r="U7" s="24" t="s">
        <v>149</v>
      </c>
      <c r="V7" s="2">
        <v>548</v>
      </c>
      <c r="W7" s="2">
        <v>483</v>
      </c>
      <c r="X7" s="2">
        <f>+X5+X6</f>
        <v>563</v>
      </c>
      <c r="Y7">
        <f>SUM(V7:X7)</f>
        <v>1594</v>
      </c>
    </row>
    <row r="8" spans="3:25" ht="13.5" thickBot="1">
      <c r="C8" s="13"/>
      <c r="D8" s="14"/>
      <c r="E8" s="15"/>
      <c r="F8" s="14"/>
      <c r="G8" s="16" t="s">
        <v>203</v>
      </c>
      <c r="H8" s="19">
        <f>SUM(H11:H12)</f>
        <v>563</v>
      </c>
      <c r="L8" s="10">
        <v>1990</v>
      </c>
      <c r="M8" s="10" t="s">
        <v>142</v>
      </c>
      <c r="N8" s="10"/>
      <c r="O8" s="10"/>
      <c r="P8" s="1">
        <v>49</v>
      </c>
      <c r="U8" s="24" t="s">
        <v>150</v>
      </c>
      <c r="V8" s="2">
        <v>22.83</v>
      </c>
      <c r="W8" s="2">
        <v>21</v>
      </c>
      <c r="X8" s="2">
        <f>+X7/21</f>
        <v>26.80952380952381</v>
      </c>
      <c r="Y8" s="25">
        <f>+Y7/Y4</f>
        <v>23.441176470588236</v>
      </c>
    </row>
    <row r="9" spans="3:22" ht="13.5" thickBot="1">
      <c r="C9" s="13"/>
      <c r="D9" s="14"/>
      <c r="E9" s="18"/>
      <c r="F9" s="18"/>
      <c r="G9" s="16" t="s">
        <v>133</v>
      </c>
      <c r="H9" s="20">
        <f>+H8/21</f>
        <v>26.80952380952381</v>
      </c>
      <c r="L9" s="10">
        <v>1992</v>
      </c>
      <c r="M9" s="10" t="s">
        <v>200</v>
      </c>
      <c r="N9" s="10"/>
      <c r="O9" s="10"/>
      <c r="P9" s="2">
        <v>45</v>
      </c>
      <c r="V9" s="12"/>
    </row>
    <row r="10" spans="4:22" ht="12.75">
      <c r="D10"/>
      <c r="L10" s="10">
        <v>1992</v>
      </c>
      <c r="M10" s="10" t="s">
        <v>201</v>
      </c>
      <c r="N10" s="10"/>
      <c r="O10" s="10"/>
      <c r="P10" s="2">
        <v>38</v>
      </c>
      <c r="V10" s="12"/>
    </row>
    <row r="11" spans="4:22" ht="12.75">
      <c r="D11"/>
      <c r="E11"/>
      <c r="F11"/>
      <c r="G11" s="12" t="s">
        <v>86</v>
      </c>
      <c r="H11" s="2">
        <f>+Y39</f>
        <v>202</v>
      </c>
      <c r="L11" s="10">
        <v>1991</v>
      </c>
      <c r="M11" s="23" t="s">
        <v>144</v>
      </c>
      <c r="N11" s="23"/>
      <c r="O11" s="23"/>
      <c r="P11" s="1">
        <v>37</v>
      </c>
      <c r="V11" s="12"/>
    </row>
    <row r="12" spans="5:16" ht="12.75">
      <c r="E12"/>
      <c r="F12"/>
      <c r="G12" s="12" t="s">
        <v>87</v>
      </c>
      <c r="H12" s="2">
        <f>+N43</f>
        <v>361</v>
      </c>
      <c r="L12" s="10">
        <v>1991</v>
      </c>
      <c r="M12" s="10" t="s">
        <v>145</v>
      </c>
      <c r="N12" s="10"/>
      <c r="O12" s="10"/>
      <c r="P12" s="1">
        <v>33</v>
      </c>
    </row>
    <row r="13" spans="12:22" ht="12.75">
      <c r="L13" s="10">
        <v>1992</v>
      </c>
      <c r="M13" s="10" t="s">
        <v>202</v>
      </c>
      <c r="N13" s="10"/>
      <c r="O13" s="10"/>
      <c r="P13" s="1">
        <v>33</v>
      </c>
      <c r="V13" s="12"/>
    </row>
    <row r="14" spans="17:22" ht="12.75">
      <c r="Q14" s="1"/>
      <c r="V14" s="12"/>
    </row>
    <row r="15" ht="12.75">
      <c r="A15" s="6" t="s">
        <v>88</v>
      </c>
    </row>
    <row r="16" spans="2:24" ht="12.75">
      <c r="B16" s="12" t="s">
        <v>83</v>
      </c>
      <c r="C16" s="2">
        <v>1</v>
      </c>
      <c r="D16" s="2">
        <v>2</v>
      </c>
      <c r="E16" s="2">
        <v>4</v>
      </c>
      <c r="F16" s="2">
        <v>5</v>
      </c>
      <c r="G16" s="2">
        <v>7</v>
      </c>
      <c r="H16" s="2">
        <v>10</v>
      </c>
      <c r="I16" s="2">
        <v>10</v>
      </c>
      <c r="J16" s="2">
        <v>15</v>
      </c>
      <c r="K16" s="2">
        <v>20</v>
      </c>
      <c r="L16" s="2">
        <v>25</v>
      </c>
      <c r="M16" s="2">
        <v>25</v>
      </c>
      <c r="N16" s="2">
        <v>20</v>
      </c>
      <c r="O16" s="2">
        <v>30</v>
      </c>
      <c r="P16" s="2">
        <v>3</v>
      </c>
      <c r="Q16" s="2">
        <v>5</v>
      </c>
      <c r="R16" s="2">
        <v>10</v>
      </c>
      <c r="S16" s="2">
        <v>5</v>
      </c>
      <c r="T16" s="2">
        <v>6</v>
      </c>
      <c r="U16" s="2">
        <v>8</v>
      </c>
      <c r="V16" s="2">
        <v>11</v>
      </c>
      <c r="W16" s="2">
        <v>2</v>
      </c>
      <c r="X16" s="2">
        <v>1</v>
      </c>
    </row>
    <row r="17" spans="1:25" ht="12.75">
      <c r="A17" s="5" t="s">
        <v>30</v>
      </c>
      <c r="B17" s="4" t="s">
        <v>34</v>
      </c>
      <c r="C17" s="4" t="s">
        <v>67</v>
      </c>
      <c r="D17" s="4" t="s">
        <v>122</v>
      </c>
      <c r="E17" s="4" t="s">
        <v>26</v>
      </c>
      <c r="F17" s="4" t="s">
        <v>48</v>
      </c>
      <c r="G17" s="4" t="s">
        <v>47</v>
      </c>
      <c r="H17" s="4" t="s">
        <v>46</v>
      </c>
      <c r="I17" s="4" t="s">
        <v>22</v>
      </c>
      <c r="J17" s="4" t="s">
        <v>23</v>
      </c>
      <c r="K17" s="4" t="s">
        <v>24</v>
      </c>
      <c r="L17" s="4" t="s">
        <v>25</v>
      </c>
      <c r="M17" s="4" t="s">
        <v>33</v>
      </c>
      <c r="N17" s="4" t="s">
        <v>27</v>
      </c>
      <c r="O17" s="4" t="s">
        <v>28</v>
      </c>
      <c r="P17" s="4" t="s">
        <v>50</v>
      </c>
      <c r="Q17" s="4" t="s">
        <v>49</v>
      </c>
      <c r="R17" s="4" t="s">
        <v>29</v>
      </c>
      <c r="S17" s="4" t="s">
        <v>54</v>
      </c>
      <c r="T17" s="4" t="s">
        <v>51</v>
      </c>
      <c r="U17" s="4" t="s">
        <v>52</v>
      </c>
      <c r="V17" s="4" t="s">
        <v>53</v>
      </c>
      <c r="W17" s="4" t="s">
        <v>55</v>
      </c>
      <c r="X17" s="4" t="s">
        <v>32</v>
      </c>
      <c r="Y17" s="4" t="s">
        <v>84</v>
      </c>
    </row>
    <row r="18" spans="1:25" ht="12.75">
      <c r="A18" t="s">
        <v>160</v>
      </c>
      <c r="B18" s="1" t="s">
        <v>42</v>
      </c>
      <c r="Y18">
        <f aca="true" t="shared" si="0" ref="Y18:Y24">+C18*$C$16+D18*$D$16+E18*$E$16+F18*$F$16+G18*$G$16+H18*$H$16+I18*$I$16+J18*$J$16+K18*$K$16+L18*$L$16+M18*$M$16+N18*$N$16+O18*$O$16+P18*$P$16+Q18*$Q$16+R18*$R$16+S18*$S$16+T18*$T$16+U18*$U$16+V18*$V$16+W18*$W$16+X18*$X$16</f>
        <v>0</v>
      </c>
    </row>
    <row r="19" spans="1:25" ht="12.75">
      <c r="A19" t="s">
        <v>161</v>
      </c>
      <c r="B19" s="1" t="s">
        <v>42</v>
      </c>
      <c r="C19" s="2">
        <v>4</v>
      </c>
      <c r="D19" s="2">
        <v>4</v>
      </c>
      <c r="E19" s="2">
        <v>2</v>
      </c>
      <c r="P19" s="2">
        <v>2</v>
      </c>
      <c r="X19" s="2">
        <v>7</v>
      </c>
      <c r="Y19">
        <f t="shared" si="0"/>
        <v>33</v>
      </c>
    </row>
    <row r="20" spans="1:25" ht="12.75">
      <c r="A20" t="s">
        <v>162</v>
      </c>
      <c r="B20" s="1" t="s">
        <v>21</v>
      </c>
      <c r="C20" s="2">
        <v>2</v>
      </c>
      <c r="Y20">
        <f t="shared" si="0"/>
        <v>2</v>
      </c>
    </row>
    <row r="21" spans="1:25" ht="12.75">
      <c r="A21" t="s">
        <v>163</v>
      </c>
      <c r="B21" s="1" t="s">
        <v>130</v>
      </c>
      <c r="C21" s="2">
        <v>4</v>
      </c>
      <c r="D21" s="2">
        <v>4</v>
      </c>
      <c r="I21" s="2">
        <v>1</v>
      </c>
      <c r="J21" s="2">
        <v>1</v>
      </c>
      <c r="P21" s="2">
        <v>1</v>
      </c>
      <c r="Q21" s="2">
        <v>1</v>
      </c>
      <c r="Y21">
        <f t="shared" si="0"/>
        <v>45</v>
      </c>
    </row>
    <row r="22" spans="1:25" ht="12.75">
      <c r="A22" t="s">
        <v>164</v>
      </c>
      <c r="B22" s="1" t="s">
        <v>42</v>
      </c>
      <c r="Y22">
        <f t="shared" si="0"/>
        <v>0</v>
      </c>
    </row>
    <row r="23" spans="1:25" ht="12.75">
      <c r="A23" t="s">
        <v>165</v>
      </c>
      <c r="B23" s="1" t="s">
        <v>41</v>
      </c>
      <c r="C23" s="2">
        <v>2</v>
      </c>
      <c r="Y23">
        <f t="shared" si="0"/>
        <v>2</v>
      </c>
    </row>
    <row r="24" spans="1:25" ht="12.75">
      <c r="A24" t="s">
        <v>166</v>
      </c>
      <c r="B24" s="1" t="s">
        <v>42</v>
      </c>
      <c r="C24" s="2">
        <v>4</v>
      </c>
      <c r="D24" s="2">
        <v>3</v>
      </c>
      <c r="E24" s="2">
        <v>2</v>
      </c>
      <c r="P24" s="2">
        <v>2</v>
      </c>
      <c r="Q24" s="2">
        <v>1</v>
      </c>
      <c r="X24" s="2">
        <v>9</v>
      </c>
      <c r="Y24">
        <f t="shared" si="0"/>
        <v>38</v>
      </c>
    </row>
    <row r="25" spans="1:25" ht="12.75">
      <c r="A25" t="s">
        <v>167</v>
      </c>
      <c r="B25" s="1" t="s">
        <v>35</v>
      </c>
      <c r="Y25">
        <f aca="true" t="shared" si="1" ref="Y25:Y38">+C25*$C$16+D25*$D$16+E25*$E$16+F25*$F$16+G25*$G$16+H25*$H$16+I25*$I$16+J25*$J$16+K25*$K$16+L25*$L$16+M25*$M$16+N25*$N$16+O25*$O$16+P25*$P$16+Q25*$Q$16+R25*$R$16+S25*$S$16+T25*$T$16+U25*$U$16+V25*$V$16+W25*$W$16+X25*$X$16</f>
        <v>0</v>
      </c>
    </row>
    <row r="26" spans="1:25" ht="12.75">
      <c r="A26" t="s">
        <v>168</v>
      </c>
      <c r="B26" s="1" t="s">
        <v>44</v>
      </c>
      <c r="C26" s="2">
        <v>4</v>
      </c>
      <c r="D26" s="2">
        <v>3</v>
      </c>
      <c r="P26" s="2">
        <v>2</v>
      </c>
      <c r="Y26">
        <f t="shared" si="1"/>
        <v>16</v>
      </c>
    </row>
    <row r="27" spans="1:25" ht="12.75">
      <c r="A27" t="s">
        <v>169</v>
      </c>
      <c r="B27" s="1" t="s">
        <v>21</v>
      </c>
      <c r="C27" s="2">
        <v>4</v>
      </c>
      <c r="D27" s="2">
        <v>3</v>
      </c>
      <c r="Y27">
        <f t="shared" si="1"/>
        <v>10</v>
      </c>
    </row>
    <row r="28" spans="1:25" ht="12.75">
      <c r="A28" t="s">
        <v>170</v>
      </c>
      <c r="B28" s="1" t="s">
        <v>21</v>
      </c>
      <c r="C28" s="2">
        <v>1</v>
      </c>
      <c r="Y28">
        <f t="shared" si="1"/>
        <v>1</v>
      </c>
    </row>
    <row r="29" spans="1:25" ht="12.75">
      <c r="A29" t="s">
        <v>171</v>
      </c>
      <c r="B29" s="1" t="s">
        <v>36</v>
      </c>
      <c r="C29" s="2">
        <v>4</v>
      </c>
      <c r="Y29">
        <f t="shared" si="1"/>
        <v>4</v>
      </c>
    </row>
    <row r="30" spans="1:25" ht="12.75">
      <c r="A30" t="s">
        <v>172</v>
      </c>
      <c r="B30" s="1" t="s">
        <v>35</v>
      </c>
      <c r="C30" s="2">
        <v>2</v>
      </c>
      <c r="Y30">
        <f t="shared" si="1"/>
        <v>2</v>
      </c>
    </row>
    <row r="31" spans="1:25" ht="12.75">
      <c r="A31" t="s">
        <v>173</v>
      </c>
      <c r="B31" s="1" t="s">
        <v>42</v>
      </c>
      <c r="C31" s="2">
        <v>2</v>
      </c>
      <c r="Y31">
        <f t="shared" si="1"/>
        <v>2</v>
      </c>
    </row>
    <row r="32" spans="1:25" ht="12.75">
      <c r="A32" t="s">
        <v>174</v>
      </c>
      <c r="B32" s="1" t="s">
        <v>39</v>
      </c>
      <c r="C32" s="2">
        <v>4</v>
      </c>
      <c r="D32" s="2">
        <v>2</v>
      </c>
      <c r="E32" s="2">
        <v>2</v>
      </c>
      <c r="S32" s="2">
        <v>1</v>
      </c>
      <c r="X32" s="2">
        <v>9</v>
      </c>
      <c r="Y32">
        <f t="shared" si="1"/>
        <v>30</v>
      </c>
    </row>
    <row r="33" spans="1:25" ht="12.75">
      <c r="A33" t="s">
        <v>175</v>
      </c>
      <c r="B33" s="1" t="s">
        <v>177</v>
      </c>
      <c r="Y33">
        <f t="shared" si="1"/>
        <v>0</v>
      </c>
    </row>
    <row r="34" spans="1:25" ht="12.75">
      <c r="A34" t="s">
        <v>176</v>
      </c>
      <c r="B34" s="1" t="s">
        <v>21</v>
      </c>
      <c r="Y34">
        <f t="shared" si="1"/>
        <v>0</v>
      </c>
    </row>
    <row r="35" spans="1:25" ht="12.75">
      <c r="A35" t="s">
        <v>178</v>
      </c>
      <c r="B35" s="1" t="s">
        <v>37</v>
      </c>
      <c r="Y35">
        <f t="shared" si="1"/>
        <v>0</v>
      </c>
    </row>
    <row r="36" spans="1:25" ht="12.75">
      <c r="A36" t="s">
        <v>179</v>
      </c>
      <c r="B36" s="1" t="s">
        <v>44</v>
      </c>
      <c r="C36" s="2">
        <v>3</v>
      </c>
      <c r="Y36">
        <f t="shared" si="1"/>
        <v>3</v>
      </c>
    </row>
    <row r="37" spans="1:25" ht="12.75">
      <c r="A37" t="s">
        <v>180</v>
      </c>
      <c r="B37" s="1" t="s">
        <v>44</v>
      </c>
      <c r="C37" s="2">
        <v>3</v>
      </c>
      <c r="D37" s="2">
        <v>1</v>
      </c>
      <c r="P37" s="2">
        <v>1</v>
      </c>
      <c r="Y37">
        <f t="shared" si="1"/>
        <v>8</v>
      </c>
    </row>
    <row r="38" spans="1:25" ht="12.75">
      <c r="A38" s="3" t="s">
        <v>181</v>
      </c>
      <c r="B38" s="7" t="s">
        <v>39</v>
      </c>
      <c r="C38" s="8">
        <v>4</v>
      </c>
      <c r="D38" s="8">
        <v>1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3">
        <f t="shared" si="1"/>
        <v>6</v>
      </c>
    </row>
    <row r="39" spans="1:25" ht="12.75">
      <c r="A39" s="6" t="s">
        <v>61</v>
      </c>
      <c r="B39" s="1"/>
      <c r="C39" s="2">
        <f aca="true" t="shared" si="2" ref="C39:W39">SUM(C18:C38)</f>
        <v>47</v>
      </c>
      <c r="D39" s="2">
        <f t="shared" si="2"/>
        <v>21</v>
      </c>
      <c r="E39" s="2">
        <f t="shared" si="2"/>
        <v>6</v>
      </c>
      <c r="F39" s="2">
        <f t="shared" si="2"/>
        <v>0</v>
      </c>
      <c r="G39" s="2">
        <f t="shared" si="2"/>
        <v>0</v>
      </c>
      <c r="H39" s="2">
        <f t="shared" si="2"/>
        <v>0</v>
      </c>
      <c r="I39" s="2">
        <f t="shared" si="2"/>
        <v>1</v>
      </c>
      <c r="J39" s="2">
        <f t="shared" si="2"/>
        <v>1</v>
      </c>
      <c r="K39" s="2">
        <f t="shared" si="2"/>
        <v>0</v>
      </c>
      <c r="L39" s="2">
        <f t="shared" si="2"/>
        <v>0</v>
      </c>
      <c r="M39" s="2">
        <f t="shared" si="2"/>
        <v>0</v>
      </c>
      <c r="N39" s="2">
        <f t="shared" si="2"/>
        <v>0</v>
      </c>
      <c r="O39" s="2">
        <f t="shared" si="2"/>
        <v>0</v>
      </c>
      <c r="P39" s="2">
        <f t="shared" si="2"/>
        <v>8</v>
      </c>
      <c r="Q39" s="2">
        <f t="shared" si="2"/>
        <v>2</v>
      </c>
      <c r="R39" s="2">
        <f t="shared" si="2"/>
        <v>0</v>
      </c>
      <c r="S39" s="2">
        <f t="shared" si="2"/>
        <v>1</v>
      </c>
      <c r="T39" s="2">
        <f t="shared" si="2"/>
        <v>0</v>
      </c>
      <c r="U39" s="2">
        <f t="shared" si="2"/>
        <v>0</v>
      </c>
      <c r="V39" s="2">
        <f t="shared" si="2"/>
        <v>0</v>
      </c>
      <c r="W39" s="2">
        <f t="shared" si="2"/>
        <v>0</v>
      </c>
      <c r="X39" s="2">
        <v>0</v>
      </c>
      <c r="Y39" s="6">
        <f>SUM(Y18:Y38)</f>
        <v>202</v>
      </c>
    </row>
    <row r="40" spans="1:25" ht="12.75">
      <c r="A40" s="6"/>
      <c r="B40" s="1"/>
      <c r="Y40" s="6"/>
    </row>
    <row r="41" spans="1:13" ht="12.75">
      <c r="A41" s="12" t="s">
        <v>83</v>
      </c>
      <c r="B41">
        <v>2</v>
      </c>
      <c r="C41" s="2">
        <v>2</v>
      </c>
      <c r="D41" s="2">
        <v>5</v>
      </c>
      <c r="E41" s="2">
        <v>5</v>
      </c>
      <c r="F41" s="2">
        <v>25</v>
      </c>
      <c r="G41" s="2">
        <v>10</v>
      </c>
      <c r="H41" s="2">
        <v>15</v>
      </c>
      <c r="I41" s="2">
        <v>15</v>
      </c>
      <c r="J41" s="2">
        <v>10</v>
      </c>
      <c r="K41" s="2">
        <v>25</v>
      </c>
      <c r="L41" s="2">
        <v>25</v>
      </c>
      <c r="M41" s="2">
        <v>50</v>
      </c>
    </row>
    <row r="42" spans="1:21" ht="12.75">
      <c r="A42" s="5" t="s">
        <v>89</v>
      </c>
      <c r="B42" s="4" t="s">
        <v>94</v>
      </c>
      <c r="C42" s="4" t="s">
        <v>93</v>
      </c>
      <c r="D42" s="4" t="s">
        <v>91</v>
      </c>
      <c r="E42" s="4" t="s">
        <v>92</v>
      </c>
      <c r="F42" s="4" t="s">
        <v>95</v>
      </c>
      <c r="G42" s="4" t="s">
        <v>102</v>
      </c>
      <c r="H42" s="4" t="s">
        <v>101</v>
      </c>
      <c r="I42" s="4" t="s">
        <v>96</v>
      </c>
      <c r="J42" s="4" t="s">
        <v>97</v>
      </c>
      <c r="K42" s="4" t="s">
        <v>98</v>
      </c>
      <c r="L42" s="4" t="s">
        <v>99</v>
      </c>
      <c r="M42" s="4" t="s">
        <v>100</v>
      </c>
      <c r="N42" s="4" t="s">
        <v>103</v>
      </c>
      <c r="U42" s="21"/>
    </row>
    <row r="43" spans="1:21" ht="12.75">
      <c r="A43" t="s">
        <v>195</v>
      </c>
      <c r="B43" s="2">
        <v>37</v>
      </c>
      <c r="C43" s="2">
        <v>21</v>
      </c>
      <c r="D43">
        <v>3</v>
      </c>
      <c r="E43" s="2">
        <v>2</v>
      </c>
      <c r="F43" s="2">
        <v>2</v>
      </c>
      <c r="G43" s="2">
        <v>4</v>
      </c>
      <c r="H43" s="2">
        <v>1</v>
      </c>
      <c r="I43" s="2">
        <v>2</v>
      </c>
      <c r="J43" s="2">
        <v>1</v>
      </c>
      <c r="K43" s="2">
        <v>2</v>
      </c>
      <c r="L43" s="2">
        <v>1</v>
      </c>
      <c r="N43" s="17">
        <f>+B43*B41+C43*C41+D43*D41+E43*E41+F43*F41+G43*G41+H43*H41+I43*I41+J43*J41+K43*K41+L43*L41+M43*M41</f>
        <v>361</v>
      </c>
      <c r="U43" s="21"/>
    </row>
    <row r="44" ht="12.75">
      <c r="Y44" s="2"/>
    </row>
    <row r="45" ht="12.75">
      <c r="Y45" s="2"/>
    </row>
    <row r="46" spans="1:25" ht="12.75">
      <c r="A46" t="s">
        <v>196</v>
      </c>
      <c r="U46" s="10"/>
      <c r="V46" s="10"/>
      <c r="W46" s="10"/>
      <c r="X46" s="10"/>
      <c r="Y46" s="22"/>
    </row>
    <row r="47" spans="1:25" ht="12.75">
      <c r="A47" t="s">
        <v>197</v>
      </c>
      <c r="U47" s="10"/>
      <c r="V47" s="10"/>
      <c r="W47" s="10"/>
      <c r="X47" s="10"/>
      <c r="Y47" s="22"/>
    </row>
    <row r="48" spans="21:25" ht="12.75">
      <c r="U48" s="10"/>
      <c r="V48" s="10"/>
      <c r="W48" s="10"/>
      <c r="X48" s="10"/>
      <c r="Y48" s="22"/>
    </row>
    <row r="49" spans="21:25" ht="12.75">
      <c r="U49" s="10"/>
      <c r="V49" s="10"/>
      <c r="W49" s="10"/>
      <c r="X49" s="10"/>
      <c r="Y49" s="22"/>
    </row>
    <row r="50" spans="1:25" ht="12.75">
      <c r="A50" s="3"/>
      <c r="B50" s="11" t="s">
        <v>120</v>
      </c>
      <c r="C50" s="8"/>
      <c r="D50" s="8"/>
      <c r="E50" s="8"/>
      <c r="F50" s="8"/>
      <c r="G50" s="8"/>
      <c r="H50" s="8"/>
      <c r="I50" s="8"/>
      <c r="J50" s="8"/>
      <c r="K50" s="8"/>
      <c r="M50" s="3"/>
      <c r="N50" s="11" t="s">
        <v>119</v>
      </c>
      <c r="O50" s="8"/>
      <c r="P50" s="8"/>
      <c r="Q50" s="8"/>
      <c r="R50" s="8"/>
      <c r="U50" s="10"/>
      <c r="V50" s="23"/>
      <c r="W50" s="23"/>
      <c r="X50" s="23"/>
      <c r="Y50" s="22"/>
    </row>
    <row r="51" spans="1:25" ht="12.75">
      <c r="A51" s="9" t="s">
        <v>67</v>
      </c>
      <c r="B51" s="10" t="s">
        <v>68</v>
      </c>
      <c r="G51" s="9" t="s">
        <v>49</v>
      </c>
      <c r="H51" s="10" t="s">
        <v>77</v>
      </c>
      <c r="M51" s="9" t="s">
        <v>94</v>
      </c>
      <c r="N51" s="10" t="s">
        <v>108</v>
      </c>
      <c r="T51" s="9"/>
      <c r="U51" s="10"/>
      <c r="V51" s="10"/>
      <c r="W51" s="10"/>
      <c r="X51" s="10"/>
      <c r="Y51" s="22"/>
    </row>
    <row r="52" spans="1:25" ht="12.75">
      <c r="A52" s="9" t="s">
        <v>65</v>
      </c>
      <c r="B52" s="10" t="s">
        <v>66</v>
      </c>
      <c r="G52" s="9" t="s">
        <v>50</v>
      </c>
      <c r="H52" s="10" t="s">
        <v>78</v>
      </c>
      <c r="M52" s="9" t="s">
        <v>93</v>
      </c>
      <c r="N52" s="10" t="s">
        <v>109</v>
      </c>
      <c r="T52" s="9"/>
      <c r="U52" s="10"/>
      <c r="V52" s="10"/>
      <c r="W52" s="10"/>
      <c r="X52" s="10"/>
      <c r="Y52" s="22"/>
    </row>
    <row r="53" spans="1:25" ht="12.75">
      <c r="A53" s="9" t="s">
        <v>26</v>
      </c>
      <c r="B53" s="10" t="s">
        <v>64</v>
      </c>
      <c r="G53" s="9" t="s">
        <v>29</v>
      </c>
      <c r="H53" s="10" t="s">
        <v>79</v>
      </c>
      <c r="M53" s="9" t="s">
        <v>91</v>
      </c>
      <c r="N53" s="10" t="s">
        <v>107</v>
      </c>
      <c r="T53" s="9"/>
      <c r="U53" s="10"/>
      <c r="V53" s="10"/>
      <c r="W53" s="10"/>
      <c r="X53" s="10"/>
      <c r="Y53" s="22"/>
    </row>
    <row r="54" spans="1:25" ht="12.75">
      <c r="A54" s="9" t="s">
        <v>48</v>
      </c>
      <c r="B54" s="10" t="s">
        <v>63</v>
      </c>
      <c r="G54" s="9" t="s">
        <v>54</v>
      </c>
      <c r="H54" s="10" t="s">
        <v>80</v>
      </c>
      <c r="M54" s="9" t="s">
        <v>92</v>
      </c>
      <c r="N54" s="10" t="s">
        <v>110</v>
      </c>
      <c r="T54" s="9"/>
      <c r="U54" s="10"/>
      <c r="V54" s="10"/>
      <c r="W54" s="10"/>
      <c r="X54" s="10"/>
      <c r="Y54" s="22"/>
    </row>
    <row r="55" spans="1:25" ht="12.75">
      <c r="A55" s="9" t="s">
        <v>47</v>
      </c>
      <c r="B55" s="10" t="s">
        <v>62</v>
      </c>
      <c r="G55" s="9" t="s">
        <v>51</v>
      </c>
      <c r="H55" s="10" t="s">
        <v>104</v>
      </c>
      <c r="M55" s="9" t="s">
        <v>95</v>
      </c>
      <c r="N55" s="10" t="s">
        <v>111</v>
      </c>
      <c r="T55" s="9"/>
      <c r="U55" s="10"/>
      <c r="V55" s="10"/>
      <c r="W55" s="10"/>
      <c r="X55" s="10"/>
      <c r="Y55" s="22"/>
    </row>
    <row r="56" spans="1:25" ht="12.75">
      <c r="A56" s="9" t="s">
        <v>46</v>
      </c>
      <c r="B56" s="10" t="s">
        <v>69</v>
      </c>
      <c r="G56" s="9" t="s">
        <v>52</v>
      </c>
      <c r="H56" s="10" t="s">
        <v>105</v>
      </c>
      <c r="M56" s="9" t="s">
        <v>102</v>
      </c>
      <c r="N56" s="10" t="s">
        <v>113</v>
      </c>
      <c r="U56" s="10"/>
      <c r="V56" s="10"/>
      <c r="W56" s="10"/>
      <c r="X56" s="10"/>
      <c r="Y56" s="22"/>
    </row>
    <row r="57" spans="1:25" ht="12.75">
      <c r="A57" s="9" t="s">
        <v>22</v>
      </c>
      <c r="B57" s="10" t="s">
        <v>71</v>
      </c>
      <c r="G57" s="9" t="s">
        <v>53</v>
      </c>
      <c r="H57" s="10" t="s">
        <v>106</v>
      </c>
      <c r="M57" s="9" t="s">
        <v>101</v>
      </c>
      <c r="N57" s="10" t="s">
        <v>112</v>
      </c>
      <c r="T57" s="9"/>
      <c r="U57" s="10"/>
      <c r="V57" s="10"/>
      <c r="W57" s="10"/>
      <c r="X57" s="10"/>
      <c r="Y57" s="22"/>
    </row>
    <row r="58" spans="1:25" ht="12.75">
      <c r="A58" s="9" t="s">
        <v>23</v>
      </c>
      <c r="B58" s="10" t="s">
        <v>70</v>
      </c>
      <c r="G58" s="9" t="s">
        <v>55</v>
      </c>
      <c r="H58" s="10" t="s">
        <v>81</v>
      </c>
      <c r="M58" s="9" t="s">
        <v>96</v>
      </c>
      <c r="N58" s="10" t="s">
        <v>114</v>
      </c>
      <c r="T58" s="9"/>
      <c r="U58" s="10"/>
      <c r="V58" s="10"/>
      <c r="W58" s="10"/>
      <c r="X58" s="10"/>
      <c r="Y58" s="22"/>
    </row>
    <row r="59" spans="1:25" ht="12.75">
      <c r="A59" s="9" t="s">
        <v>24</v>
      </c>
      <c r="B59" s="10" t="s">
        <v>72</v>
      </c>
      <c r="G59" s="9" t="s">
        <v>32</v>
      </c>
      <c r="H59" s="10" t="s">
        <v>82</v>
      </c>
      <c r="M59" s="9" t="s">
        <v>97</v>
      </c>
      <c r="N59" s="10" t="s">
        <v>115</v>
      </c>
      <c r="T59" s="9"/>
      <c r="U59" s="10"/>
      <c r="V59" s="10"/>
      <c r="W59" s="10"/>
      <c r="X59" s="10"/>
      <c r="Y59" s="22"/>
    </row>
    <row r="60" spans="1:25" ht="12.75">
      <c r="A60" s="9" t="s">
        <v>25</v>
      </c>
      <c r="B60" s="10" t="s">
        <v>73</v>
      </c>
      <c r="M60" s="9" t="s">
        <v>98</v>
      </c>
      <c r="N60" s="10" t="s">
        <v>116</v>
      </c>
      <c r="U60" s="10"/>
      <c r="V60" s="10"/>
      <c r="W60" s="10"/>
      <c r="X60" s="10"/>
      <c r="Y60" s="22"/>
    </row>
    <row r="61" spans="1:25" ht="12.75">
      <c r="A61" s="9" t="s">
        <v>33</v>
      </c>
      <c r="B61" s="10" t="s">
        <v>74</v>
      </c>
      <c r="M61" s="9" t="s">
        <v>99</v>
      </c>
      <c r="N61" s="10" t="s">
        <v>117</v>
      </c>
      <c r="U61" s="10"/>
      <c r="V61" s="10"/>
      <c r="W61" s="10"/>
      <c r="X61" s="10"/>
      <c r="Y61" s="22"/>
    </row>
    <row r="62" spans="1:25" ht="12.75">
      <c r="A62" s="9" t="s">
        <v>27</v>
      </c>
      <c r="B62" s="10" t="s">
        <v>75</v>
      </c>
      <c r="M62" s="9" t="s">
        <v>100</v>
      </c>
      <c r="N62" s="10" t="s">
        <v>118</v>
      </c>
      <c r="U62" s="10"/>
      <c r="V62" s="10"/>
      <c r="W62" s="10"/>
      <c r="X62" s="10"/>
      <c r="Y62" s="22"/>
    </row>
    <row r="63" spans="1:2" ht="12.75">
      <c r="A63" s="9" t="s">
        <v>28</v>
      </c>
      <c r="B63" s="10" t="s">
        <v>76</v>
      </c>
    </row>
    <row r="64" spans="14:15" ht="12.75">
      <c r="N64"/>
      <c r="O64"/>
    </row>
    <row r="66" spans="1:7" ht="12.75">
      <c r="A66" s="5" t="s">
        <v>56</v>
      </c>
      <c r="B66" s="3"/>
      <c r="C66" s="8"/>
      <c r="D66" s="8"/>
      <c r="E66" s="8"/>
      <c r="F66" s="8"/>
      <c r="G66" s="8"/>
    </row>
    <row r="67" spans="1:2" ht="12.75">
      <c r="A67" t="s">
        <v>183</v>
      </c>
      <c r="B67" t="s">
        <v>186</v>
      </c>
    </row>
    <row r="68" spans="1:2" ht="12.75">
      <c r="A68" t="s">
        <v>184</v>
      </c>
      <c r="B68" t="s">
        <v>185</v>
      </c>
    </row>
    <row r="69" spans="1:2" ht="12.75">
      <c r="A69" t="s">
        <v>188</v>
      </c>
      <c r="B69" t="s">
        <v>187</v>
      </c>
    </row>
    <row r="71" spans="1:7" ht="12.75">
      <c r="A71" s="5" t="s">
        <v>57</v>
      </c>
      <c r="B71" s="3"/>
      <c r="C71" s="8"/>
      <c r="D71" s="8"/>
      <c r="E71" s="8"/>
      <c r="F71" s="8"/>
      <c r="G71" s="8"/>
    </row>
    <row r="72" ht="12.75">
      <c r="A72" t="s">
        <v>134</v>
      </c>
    </row>
    <row r="74" spans="1:7" ht="12.75">
      <c r="A74" s="5" t="s">
        <v>58</v>
      </c>
      <c r="B74" s="3"/>
      <c r="C74" s="8"/>
      <c r="D74" s="8"/>
      <c r="E74" s="8"/>
      <c r="F74" s="8"/>
      <c r="G74" s="8"/>
    </row>
    <row r="75" ht="12.75">
      <c r="A75" t="s">
        <v>134</v>
      </c>
    </row>
    <row r="77" spans="1:7" ht="12.75">
      <c r="A77" s="5" t="s">
        <v>59</v>
      </c>
      <c r="B77" s="3"/>
      <c r="C77" s="8"/>
      <c r="D77" s="8"/>
      <c r="E77" s="8"/>
      <c r="F77" s="8"/>
      <c r="G77" s="8"/>
    </row>
    <row r="78" ht="12.75">
      <c r="A78" t="s">
        <v>134</v>
      </c>
    </row>
    <row r="80" spans="1:2" ht="12.75">
      <c r="A80" s="5" t="s">
        <v>60</v>
      </c>
      <c r="B80" s="3"/>
    </row>
    <row r="81" spans="1:2" ht="12.75">
      <c r="A81" t="s">
        <v>189</v>
      </c>
      <c r="B81" t="s">
        <v>190</v>
      </c>
    </row>
    <row r="83" spans="1:5" ht="12.75">
      <c r="A83" s="11" t="s">
        <v>121</v>
      </c>
      <c r="B83" s="8"/>
      <c r="C83" s="8"/>
      <c r="D83" s="8"/>
      <c r="E83" s="3"/>
    </row>
    <row r="84" spans="1:2" ht="12.75">
      <c r="A84" s="10" t="s">
        <v>191</v>
      </c>
      <c r="B84" s="2"/>
    </row>
    <row r="85" spans="1:2" ht="12.75">
      <c r="A85" s="10" t="s">
        <v>192</v>
      </c>
      <c r="B85" s="2"/>
    </row>
    <row r="86" spans="1:2" ht="12.75">
      <c r="A86" s="10" t="s">
        <v>193</v>
      </c>
      <c r="B86" s="2"/>
    </row>
    <row r="88" spans="1:5" ht="12.75">
      <c r="A88" s="5" t="s">
        <v>199</v>
      </c>
      <c r="B88" s="3"/>
      <c r="C88" s="8"/>
      <c r="D88" s="8"/>
      <c r="E88" s="8"/>
    </row>
    <row r="89" spans="1:2" ht="12.75">
      <c r="A89" t="s">
        <v>123</v>
      </c>
      <c r="B89" t="s">
        <v>124</v>
      </c>
    </row>
    <row r="90" spans="1:2" ht="12.75">
      <c r="A90" t="s">
        <v>125</v>
      </c>
      <c r="B90" t="s">
        <v>126</v>
      </c>
    </row>
    <row r="91" spans="1:2" ht="12.75">
      <c r="A91" t="s">
        <v>151</v>
      </c>
      <c r="B91" t="s">
        <v>152</v>
      </c>
    </row>
    <row r="92" spans="1:2" ht="12.75">
      <c r="A92" t="s">
        <v>194</v>
      </c>
      <c r="B92" t="s">
        <v>198</v>
      </c>
    </row>
    <row r="94" spans="1:2" ht="12.75">
      <c r="A94" s="5" t="s">
        <v>127</v>
      </c>
      <c r="B94" s="3"/>
    </row>
    <row r="95" spans="1:2" ht="12.75">
      <c r="A95" t="s">
        <v>123</v>
      </c>
      <c r="B95" t="s">
        <v>128</v>
      </c>
    </row>
    <row r="96" spans="1:2" ht="12.75">
      <c r="A96" t="s">
        <v>125</v>
      </c>
      <c r="B96" t="s">
        <v>129</v>
      </c>
    </row>
    <row r="98" ht="12.75">
      <c r="A98" s="5" t="s">
        <v>153</v>
      </c>
    </row>
    <row r="99" spans="1:2" ht="12.75">
      <c r="A99" t="s">
        <v>151</v>
      </c>
      <c r="B99" t="s">
        <v>154</v>
      </c>
    </row>
    <row r="101" spans="1:25" ht="12.75">
      <c r="A101" s="3"/>
      <c r="B101" s="3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3"/>
    </row>
    <row r="102" spans="1:25" ht="12.75">
      <c r="A102" s="26"/>
      <c r="B102" s="26"/>
      <c r="C102" s="27"/>
      <c r="D102" s="27"/>
      <c r="E102" s="27"/>
      <c r="F102" s="27"/>
      <c r="G102" s="27"/>
      <c r="H102" s="28" t="s">
        <v>155</v>
      </c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6"/>
    </row>
    <row r="103" ht="12.75">
      <c r="A103" s="6" t="s">
        <v>85</v>
      </c>
    </row>
    <row r="104" ht="12.75">
      <c r="A104" t="s">
        <v>132</v>
      </c>
    </row>
    <row r="105" ht="13.5" thickBot="1"/>
    <row r="106" spans="3:13" ht="13.5" thickBot="1">
      <c r="C106" s="13"/>
      <c r="D106" s="14"/>
      <c r="E106" s="15"/>
      <c r="F106" s="14"/>
      <c r="G106" s="16" t="s">
        <v>156</v>
      </c>
      <c r="H106" s="19">
        <f>SUM(M106:M107)</f>
        <v>548</v>
      </c>
      <c r="J106"/>
      <c r="K106"/>
      <c r="L106" s="12" t="s">
        <v>86</v>
      </c>
      <c r="M106" s="2">
        <f>+Y137</f>
        <v>415</v>
      </c>
    </row>
    <row r="107" spans="3:13" ht="13.5" thickBot="1">
      <c r="C107" s="13"/>
      <c r="D107" s="14"/>
      <c r="E107" s="18"/>
      <c r="F107" s="18"/>
      <c r="G107" s="16" t="s">
        <v>133</v>
      </c>
      <c r="H107" s="20">
        <f>+H106/24</f>
        <v>22.833333333333332</v>
      </c>
      <c r="J107"/>
      <c r="K107"/>
      <c r="L107" s="12" t="s">
        <v>87</v>
      </c>
      <c r="M107" s="2">
        <f>+N141</f>
        <v>133</v>
      </c>
    </row>
    <row r="108" ht="12.75">
      <c r="D108"/>
    </row>
    <row r="110" ht="12.75">
      <c r="A110" s="6" t="s">
        <v>88</v>
      </c>
    </row>
    <row r="111" spans="2:24" ht="12.75">
      <c r="B111" s="12" t="s">
        <v>83</v>
      </c>
      <c r="C111" s="2">
        <v>1</v>
      </c>
      <c r="D111" s="2">
        <v>2</v>
      </c>
      <c r="E111" s="2">
        <v>4</v>
      </c>
      <c r="F111" s="2">
        <v>5</v>
      </c>
      <c r="G111" s="2">
        <v>7</v>
      </c>
      <c r="H111" s="2">
        <v>10</v>
      </c>
      <c r="I111" s="2">
        <v>10</v>
      </c>
      <c r="J111" s="2">
        <v>15</v>
      </c>
      <c r="K111" s="2">
        <v>20</v>
      </c>
      <c r="L111" s="2">
        <v>25</v>
      </c>
      <c r="M111" s="2">
        <v>25</v>
      </c>
      <c r="N111" s="2">
        <v>20</v>
      </c>
      <c r="O111" s="2">
        <v>30</v>
      </c>
      <c r="P111" s="2">
        <v>3</v>
      </c>
      <c r="Q111" s="2">
        <v>5</v>
      </c>
      <c r="R111" s="2">
        <v>10</v>
      </c>
      <c r="S111" s="2">
        <v>5</v>
      </c>
      <c r="T111" s="2">
        <v>6</v>
      </c>
      <c r="U111" s="2">
        <v>8</v>
      </c>
      <c r="V111" s="2">
        <v>11</v>
      </c>
      <c r="W111" s="2">
        <v>2</v>
      </c>
      <c r="X111" s="2">
        <v>1</v>
      </c>
    </row>
    <row r="112" spans="1:25" ht="12.75">
      <c r="A112" s="5" t="s">
        <v>30</v>
      </c>
      <c r="B112" s="4" t="s">
        <v>34</v>
      </c>
      <c r="C112" s="4" t="s">
        <v>67</v>
      </c>
      <c r="D112" s="4" t="s">
        <v>122</v>
      </c>
      <c r="E112" s="4" t="s">
        <v>26</v>
      </c>
      <c r="F112" s="4" t="s">
        <v>48</v>
      </c>
      <c r="G112" s="4" t="s">
        <v>47</v>
      </c>
      <c r="H112" s="4" t="s">
        <v>46</v>
      </c>
      <c r="I112" s="4" t="s">
        <v>22</v>
      </c>
      <c r="J112" s="4" t="s">
        <v>23</v>
      </c>
      <c r="K112" s="4" t="s">
        <v>24</v>
      </c>
      <c r="L112" s="4" t="s">
        <v>25</v>
      </c>
      <c r="M112" s="4" t="s">
        <v>33</v>
      </c>
      <c r="N112" s="4" t="s">
        <v>27</v>
      </c>
      <c r="O112" s="4" t="s">
        <v>28</v>
      </c>
      <c r="P112" s="4" t="s">
        <v>50</v>
      </c>
      <c r="Q112" s="4" t="s">
        <v>49</v>
      </c>
      <c r="R112" s="4" t="s">
        <v>29</v>
      </c>
      <c r="S112" s="4" t="s">
        <v>54</v>
      </c>
      <c r="T112" s="4" t="s">
        <v>51</v>
      </c>
      <c r="U112" s="4" t="s">
        <v>52</v>
      </c>
      <c r="V112" s="4" t="s">
        <v>53</v>
      </c>
      <c r="W112" s="4" t="s">
        <v>55</v>
      </c>
      <c r="X112" s="4" t="s">
        <v>32</v>
      </c>
      <c r="Y112" s="4" t="s">
        <v>84</v>
      </c>
    </row>
    <row r="113" spans="1:25" ht="12.75">
      <c r="A113" t="s">
        <v>2</v>
      </c>
      <c r="B113" s="1" t="s">
        <v>130</v>
      </c>
      <c r="C113" s="2">
        <v>4</v>
      </c>
      <c r="D113" s="2">
        <v>1</v>
      </c>
      <c r="Y113">
        <v>6</v>
      </c>
    </row>
    <row r="114" spans="1:25" ht="12.75">
      <c r="A114" t="s">
        <v>0</v>
      </c>
      <c r="B114" s="1" t="s">
        <v>35</v>
      </c>
      <c r="Y114">
        <v>0</v>
      </c>
    </row>
    <row r="115" spans="1:25" ht="12.75">
      <c r="A115" t="s">
        <v>31</v>
      </c>
      <c r="B115" s="1" t="s">
        <v>36</v>
      </c>
      <c r="C115" s="2">
        <v>4</v>
      </c>
      <c r="D115" s="2">
        <v>3</v>
      </c>
      <c r="E115" s="2">
        <v>1</v>
      </c>
      <c r="P115" s="2">
        <v>1</v>
      </c>
      <c r="Q115" s="2">
        <v>1</v>
      </c>
      <c r="X115" s="2">
        <v>7</v>
      </c>
      <c r="Y115">
        <v>29</v>
      </c>
    </row>
    <row r="116" spans="1:25" ht="12.75">
      <c r="A116" t="s">
        <v>1</v>
      </c>
      <c r="B116" s="1" t="s">
        <v>35</v>
      </c>
      <c r="C116" s="2">
        <v>2</v>
      </c>
      <c r="Y116">
        <v>2</v>
      </c>
    </row>
    <row r="117" spans="1:25" ht="12.75">
      <c r="A117" t="s">
        <v>3</v>
      </c>
      <c r="B117" s="1" t="s">
        <v>37</v>
      </c>
      <c r="C117" s="2">
        <v>3</v>
      </c>
      <c r="D117" s="2">
        <v>3</v>
      </c>
      <c r="E117" s="2">
        <v>6</v>
      </c>
      <c r="F117" s="2">
        <v>1</v>
      </c>
      <c r="G117" s="2">
        <v>1</v>
      </c>
      <c r="H117" s="2">
        <v>4</v>
      </c>
      <c r="S117" s="2">
        <v>1</v>
      </c>
      <c r="Y117">
        <v>90</v>
      </c>
    </row>
    <row r="118" spans="1:25" ht="12.75">
      <c r="A118" t="s">
        <v>4</v>
      </c>
      <c r="B118" s="1" t="s">
        <v>38</v>
      </c>
      <c r="C118" s="2">
        <v>4</v>
      </c>
      <c r="D118" s="2">
        <v>3</v>
      </c>
      <c r="E118" s="2">
        <v>3</v>
      </c>
      <c r="P118" s="2">
        <v>1</v>
      </c>
      <c r="Q118" s="2">
        <v>2</v>
      </c>
      <c r="S118" s="2">
        <v>1</v>
      </c>
      <c r="X118" s="2">
        <v>9</v>
      </c>
      <c r="Y118">
        <v>49</v>
      </c>
    </row>
    <row r="119" spans="1:25" ht="12.75">
      <c r="A119" t="s">
        <v>5</v>
      </c>
      <c r="B119" s="1" t="s">
        <v>39</v>
      </c>
      <c r="C119" s="2">
        <v>4</v>
      </c>
      <c r="D119" s="2">
        <v>3</v>
      </c>
      <c r="E119" s="2">
        <v>5</v>
      </c>
      <c r="F119" s="2">
        <v>2</v>
      </c>
      <c r="G119" s="2">
        <v>1</v>
      </c>
      <c r="H119" s="2">
        <v>2</v>
      </c>
      <c r="P119" s="2">
        <v>3</v>
      </c>
      <c r="S119" s="2">
        <v>1</v>
      </c>
      <c r="X119" s="2">
        <v>8</v>
      </c>
      <c r="Y119">
        <v>89</v>
      </c>
    </row>
    <row r="120" spans="1:25" ht="12.75">
      <c r="A120" t="s">
        <v>7</v>
      </c>
      <c r="B120" s="1" t="s">
        <v>40</v>
      </c>
      <c r="C120" s="2">
        <v>2</v>
      </c>
      <c r="Y120">
        <v>2</v>
      </c>
    </row>
    <row r="121" spans="1:25" ht="12.75">
      <c r="A121" t="s">
        <v>6</v>
      </c>
      <c r="B121" s="1" t="s">
        <v>41</v>
      </c>
      <c r="Y121">
        <v>0</v>
      </c>
    </row>
    <row r="122" spans="1:25" ht="12.75">
      <c r="A122" t="s">
        <v>8</v>
      </c>
      <c r="B122" s="1" t="s">
        <v>42</v>
      </c>
      <c r="C122" s="2">
        <v>4</v>
      </c>
      <c r="D122" s="2">
        <v>2</v>
      </c>
      <c r="Y122">
        <v>8</v>
      </c>
    </row>
    <row r="123" spans="1:25" ht="12.75">
      <c r="A123" t="s">
        <v>9</v>
      </c>
      <c r="B123" s="1" t="s">
        <v>43</v>
      </c>
      <c r="C123" s="2">
        <v>3</v>
      </c>
      <c r="Y123">
        <v>3</v>
      </c>
    </row>
    <row r="124" spans="1:25" ht="12.75">
      <c r="A124" t="s">
        <v>10</v>
      </c>
      <c r="B124" s="1" t="s">
        <v>44</v>
      </c>
      <c r="Y124">
        <v>0</v>
      </c>
    </row>
    <row r="125" spans="1:25" ht="12.75">
      <c r="A125" t="s">
        <v>131</v>
      </c>
      <c r="B125" s="1" t="s">
        <v>44</v>
      </c>
      <c r="C125" s="2">
        <v>1</v>
      </c>
      <c r="Y125">
        <v>1</v>
      </c>
    </row>
    <row r="126" spans="1:25" ht="12.75">
      <c r="A126" t="s">
        <v>11</v>
      </c>
      <c r="B126" s="1" t="s">
        <v>42</v>
      </c>
      <c r="C126" s="2">
        <v>4</v>
      </c>
      <c r="Y126">
        <v>4</v>
      </c>
    </row>
    <row r="127" spans="1:25" ht="12.75">
      <c r="A127" t="s">
        <v>12</v>
      </c>
      <c r="B127" s="1" t="s">
        <v>40</v>
      </c>
      <c r="C127" s="2">
        <v>3</v>
      </c>
      <c r="D127" s="2">
        <v>1</v>
      </c>
      <c r="Y127">
        <v>5</v>
      </c>
    </row>
    <row r="128" spans="1:25" ht="12.75">
      <c r="A128" t="s">
        <v>13</v>
      </c>
      <c r="B128" s="1" t="s">
        <v>44</v>
      </c>
      <c r="C128" s="2">
        <v>4</v>
      </c>
      <c r="D128" s="2">
        <v>4</v>
      </c>
      <c r="Y128">
        <v>12</v>
      </c>
    </row>
    <row r="129" spans="1:25" ht="12.75">
      <c r="A129" t="s">
        <v>14</v>
      </c>
      <c r="B129" s="1" t="s">
        <v>36</v>
      </c>
      <c r="C129" s="2">
        <v>4</v>
      </c>
      <c r="Y129">
        <v>4</v>
      </c>
    </row>
    <row r="130" spans="1:25" ht="12.75">
      <c r="A130" t="s">
        <v>15</v>
      </c>
      <c r="B130" s="1" t="s">
        <v>44</v>
      </c>
      <c r="C130" s="2">
        <v>4</v>
      </c>
      <c r="D130" s="2">
        <v>4</v>
      </c>
      <c r="J130" s="2">
        <v>1</v>
      </c>
      <c r="L130" s="2">
        <v>1</v>
      </c>
      <c r="M130" s="2">
        <v>1</v>
      </c>
      <c r="P130" s="2">
        <v>1</v>
      </c>
      <c r="Q130" s="2">
        <v>1</v>
      </c>
      <c r="W130" s="2">
        <v>2</v>
      </c>
      <c r="X130" s="2">
        <v>4</v>
      </c>
      <c r="Y130">
        <v>93</v>
      </c>
    </row>
    <row r="131" spans="1:25" ht="12.75">
      <c r="A131" t="s">
        <v>16</v>
      </c>
      <c r="B131" s="1" t="s">
        <v>39</v>
      </c>
      <c r="C131" s="2">
        <v>3</v>
      </c>
      <c r="D131" s="2">
        <v>2</v>
      </c>
      <c r="Y131">
        <v>7</v>
      </c>
    </row>
    <row r="132" spans="1:25" ht="12.75">
      <c r="A132" t="s">
        <v>17</v>
      </c>
      <c r="B132" s="1" t="s">
        <v>21</v>
      </c>
      <c r="C132" s="2">
        <v>2</v>
      </c>
      <c r="D132" s="2">
        <v>1</v>
      </c>
      <c r="Y132">
        <v>4</v>
      </c>
    </row>
    <row r="133" spans="1:25" ht="12.75">
      <c r="A133" t="s">
        <v>18</v>
      </c>
      <c r="B133" s="1" t="s">
        <v>36</v>
      </c>
      <c r="Y133">
        <v>0</v>
      </c>
    </row>
    <row r="134" spans="1:25" ht="12.75">
      <c r="A134" t="s">
        <v>19</v>
      </c>
      <c r="B134" s="1" t="s">
        <v>35</v>
      </c>
      <c r="C134" s="2">
        <v>2</v>
      </c>
      <c r="D134" s="2">
        <v>1</v>
      </c>
      <c r="Y134">
        <v>4</v>
      </c>
    </row>
    <row r="135" spans="1:25" ht="12.75">
      <c r="A135" t="s">
        <v>20</v>
      </c>
      <c r="B135" s="1" t="s">
        <v>36</v>
      </c>
      <c r="Y135">
        <v>0</v>
      </c>
    </row>
    <row r="136" spans="1:25" ht="12.75">
      <c r="A136" s="3" t="s">
        <v>45</v>
      </c>
      <c r="B136" s="7" t="s">
        <v>41</v>
      </c>
      <c r="C136" s="8">
        <v>3</v>
      </c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3">
        <v>3</v>
      </c>
    </row>
    <row r="137" spans="1:25" ht="12.75">
      <c r="A137" s="6" t="s">
        <v>61</v>
      </c>
      <c r="B137" s="1"/>
      <c r="C137" s="2">
        <v>60</v>
      </c>
      <c r="D137" s="2">
        <v>28</v>
      </c>
      <c r="E137" s="2">
        <v>15</v>
      </c>
      <c r="F137" s="2">
        <v>3</v>
      </c>
      <c r="G137" s="2">
        <v>2</v>
      </c>
      <c r="H137" s="2">
        <v>6</v>
      </c>
      <c r="I137" s="2">
        <v>0</v>
      </c>
      <c r="J137" s="2">
        <v>1</v>
      </c>
      <c r="K137" s="2">
        <v>0</v>
      </c>
      <c r="L137" s="2">
        <v>1</v>
      </c>
      <c r="M137" s="2">
        <v>1</v>
      </c>
      <c r="N137" s="2">
        <v>0</v>
      </c>
      <c r="O137" s="2">
        <v>0</v>
      </c>
      <c r="P137" s="2">
        <v>6</v>
      </c>
      <c r="Q137" s="2">
        <v>4</v>
      </c>
      <c r="R137" s="2">
        <v>0</v>
      </c>
      <c r="S137" s="2">
        <v>3</v>
      </c>
      <c r="T137" s="2">
        <v>0</v>
      </c>
      <c r="U137" s="2">
        <v>0</v>
      </c>
      <c r="V137" s="2">
        <v>0</v>
      </c>
      <c r="W137" s="2">
        <v>2</v>
      </c>
      <c r="X137" s="2">
        <v>4</v>
      </c>
      <c r="Y137" s="6">
        <v>415</v>
      </c>
    </row>
    <row r="138" spans="1:25" ht="12.75">
      <c r="A138" s="6"/>
      <c r="B138" s="1"/>
      <c r="Y138" s="6"/>
    </row>
    <row r="139" spans="1:13" ht="12.75">
      <c r="A139" s="12" t="s">
        <v>83</v>
      </c>
      <c r="B139">
        <v>2</v>
      </c>
      <c r="C139" s="2">
        <v>2</v>
      </c>
      <c r="D139" s="2">
        <v>5</v>
      </c>
      <c r="E139" s="2">
        <v>5</v>
      </c>
      <c r="F139" s="2">
        <v>25</v>
      </c>
      <c r="G139" s="2">
        <v>10</v>
      </c>
      <c r="H139" s="2">
        <v>15</v>
      </c>
      <c r="I139" s="2">
        <v>15</v>
      </c>
      <c r="J139" s="2">
        <v>10</v>
      </c>
      <c r="K139" s="2">
        <v>25</v>
      </c>
      <c r="L139" s="2">
        <v>25</v>
      </c>
      <c r="M139" s="2">
        <v>50</v>
      </c>
    </row>
    <row r="140" spans="1:14" ht="12.75">
      <c r="A140" s="5" t="s">
        <v>89</v>
      </c>
      <c r="B140" s="4" t="s">
        <v>94</v>
      </c>
      <c r="C140" s="4" t="s">
        <v>93</v>
      </c>
      <c r="D140" s="4" t="s">
        <v>91</v>
      </c>
      <c r="E140" s="4" t="s">
        <v>92</v>
      </c>
      <c r="F140" s="4" t="s">
        <v>95</v>
      </c>
      <c r="G140" s="4" t="s">
        <v>102</v>
      </c>
      <c r="H140" s="4" t="s">
        <v>101</v>
      </c>
      <c r="I140" s="4" t="s">
        <v>96</v>
      </c>
      <c r="J140" s="4" t="s">
        <v>97</v>
      </c>
      <c r="K140" s="4" t="s">
        <v>98</v>
      </c>
      <c r="L140" s="4" t="s">
        <v>99</v>
      </c>
      <c r="M140" s="4" t="s">
        <v>100</v>
      </c>
      <c r="N140" s="4" t="s">
        <v>103</v>
      </c>
    </row>
    <row r="141" spans="1:14" ht="12.75">
      <c r="A141" t="s">
        <v>90</v>
      </c>
      <c r="B141" s="2">
        <v>24</v>
      </c>
      <c r="C141" s="2">
        <v>10</v>
      </c>
      <c r="D141">
        <v>1</v>
      </c>
      <c r="E141" s="2">
        <v>0</v>
      </c>
      <c r="F141" s="2">
        <v>0</v>
      </c>
      <c r="G141" s="2">
        <v>2</v>
      </c>
      <c r="H141" s="2">
        <v>0</v>
      </c>
      <c r="I141" s="2">
        <v>2</v>
      </c>
      <c r="J141" s="2">
        <v>1</v>
      </c>
      <c r="K141" s="2">
        <v>0</v>
      </c>
      <c r="L141" s="2">
        <v>0</v>
      </c>
      <c r="M141" s="2">
        <v>0</v>
      </c>
      <c r="N141" s="17">
        <v>133</v>
      </c>
    </row>
    <row r="144" spans="1:25" ht="12.75">
      <c r="A144" s="3"/>
      <c r="B144" s="3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3"/>
    </row>
    <row r="145" spans="1:25" ht="12.75">
      <c r="A145" s="26"/>
      <c r="B145" s="26"/>
      <c r="C145" s="27"/>
      <c r="D145" s="27"/>
      <c r="E145" s="27"/>
      <c r="F145" s="27"/>
      <c r="G145" s="27"/>
      <c r="H145" s="28" t="s">
        <v>204</v>
      </c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6"/>
    </row>
    <row r="146" ht="12.75">
      <c r="A146" s="6" t="s">
        <v>229</v>
      </c>
    </row>
    <row r="147" ht="12.75">
      <c r="A147" t="s">
        <v>230</v>
      </c>
    </row>
    <row r="148" ht="12.75">
      <c r="A148" t="s">
        <v>231</v>
      </c>
    </row>
    <row r="149" ht="13.5" thickBot="1"/>
    <row r="150" spans="3:13" ht="13.5" thickBot="1">
      <c r="C150" s="13"/>
      <c r="D150" s="14"/>
      <c r="E150" s="15"/>
      <c r="F150" s="14"/>
      <c r="G150" s="16" t="s">
        <v>232</v>
      </c>
      <c r="H150" s="19">
        <f>SUM(M150:M151)</f>
        <v>483</v>
      </c>
      <c r="J150"/>
      <c r="K150"/>
      <c r="L150" s="12" t="s">
        <v>86</v>
      </c>
      <c r="M150" s="2">
        <v>218</v>
      </c>
    </row>
    <row r="151" spans="3:13" ht="13.5" thickBot="1">
      <c r="C151" s="13"/>
      <c r="D151" s="14"/>
      <c r="E151" s="18"/>
      <c r="F151" s="18"/>
      <c r="G151" s="16" t="s">
        <v>133</v>
      </c>
      <c r="H151" s="20">
        <f>+H150/23</f>
        <v>21</v>
      </c>
      <c r="J151"/>
      <c r="K151"/>
      <c r="L151" s="12" t="s">
        <v>87</v>
      </c>
      <c r="M151" s="2">
        <v>265</v>
      </c>
    </row>
    <row r="152" ht="12.75">
      <c r="D152"/>
    </row>
    <row r="153" ht="12.75">
      <c r="D153"/>
    </row>
    <row r="156" ht="12.75">
      <c r="A156" s="6" t="s">
        <v>88</v>
      </c>
    </row>
    <row r="157" spans="2:24" ht="12.75">
      <c r="B157" t="s">
        <v>83</v>
      </c>
      <c r="C157" s="2">
        <v>1</v>
      </c>
      <c r="D157" s="2">
        <v>2</v>
      </c>
      <c r="E157" s="2">
        <v>4</v>
      </c>
      <c r="F157" s="2">
        <v>5</v>
      </c>
      <c r="G157" s="2">
        <v>7</v>
      </c>
      <c r="H157" s="2">
        <v>10</v>
      </c>
      <c r="I157" s="2">
        <v>10</v>
      </c>
      <c r="J157" s="2">
        <v>15</v>
      </c>
      <c r="K157" s="2">
        <v>20</v>
      </c>
      <c r="L157" s="2">
        <v>25</v>
      </c>
      <c r="M157" s="2">
        <v>25</v>
      </c>
      <c r="N157" s="2">
        <v>20</v>
      </c>
      <c r="O157" s="2">
        <v>30</v>
      </c>
      <c r="P157" s="2">
        <v>3</v>
      </c>
      <c r="Q157" s="2">
        <v>5</v>
      </c>
      <c r="R157" s="2">
        <v>10</v>
      </c>
      <c r="S157" s="2">
        <v>5</v>
      </c>
      <c r="T157" s="2">
        <v>6</v>
      </c>
      <c r="U157" s="2">
        <v>8</v>
      </c>
      <c r="V157" s="2">
        <v>11</v>
      </c>
      <c r="W157" s="2">
        <v>2</v>
      </c>
      <c r="X157" s="2">
        <v>1</v>
      </c>
    </row>
    <row r="158" spans="1:25" ht="12.75">
      <c r="A158" s="5" t="s">
        <v>30</v>
      </c>
      <c r="B158" s="5" t="s">
        <v>34</v>
      </c>
      <c r="C158" s="4" t="s">
        <v>67</v>
      </c>
      <c r="D158" s="4" t="s">
        <v>122</v>
      </c>
      <c r="E158" s="4" t="s">
        <v>26</v>
      </c>
      <c r="F158" s="4" t="s">
        <v>48</v>
      </c>
      <c r="G158" s="4" t="s">
        <v>47</v>
      </c>
      <c r="H158" s="4" t="s">
        <v>46</v>
      </c>
      <c r="I158" s="4" t="s">
        <v>22</v>
      </c>
      <c r="J158" s="4" t="s">
        <v>23</v>
      </c>
      <c r="K158" s="4" t="s">
        <v>24</v>
      </c>
      <c r="L158" s="4" t="s">
        <v>25</v>
      </c>
      <c r="M158" s="4" t="s">
        <v>33</v>
      </c>
      <c r="N158" s="4" t="s">
        <v>27</v>
      </c>
      <c r="O158" s="4" t="s">
        <v>28</v>
      </c>
      <c r="P158" s="4" t="s">
        <v>50</v>
      </c>
      <c r="Q158" s="4" t="s">
        <v>49</v>
      </c>
      <c r="R158" s="4" t="s">
        <v>29</v>
      </c>
      <c r="S158" s="4" t="s">
        <v>54</v>
      </c>
      <c r="T158" s="4" t="s">
        <v>51</v>
      </c>
      <c r="U158" s="4" t="s">
        <v>52</v>
      </c>
      <c r="V158" s="4" t="s">
        <v>53</v>
      </c>
      <c r="W158" s="4" t="s">
        <v>55</v>
      </c>
      <c r="X158" s="4" t="s">
        <v>32</v>
      </c>
      <c r="Y158" s="5" t="s">
        <v>84</v>
      </c>
    </row>
    <row r="159" spans="1:25" ht="12.75">
      <c r="A159" t="s">
        <v>205</v>
      </c>
      <c r="B159" t="s">
        <v>21</v>
      </c>
      <c r="C159" s="2">
        <v>3</v>
      </c>
      <c r="Y159">
        <v>3</v>
      </c>
    </row>
    <row r="160" spans="1:25" ht="12.75">
      <c r="A160" t="s">
        <v>206</v>
      </c>
      <c r="B160" t="s">
        <v>44</v>
      </c>
      <c r="C160" s="2">
        <v>3</v>
      </c>
      <c r="D160" s="2">
        <v>2</v>
      </c>
      <c r="Y160">
        <v>7</v>
      </c>
    </row>
    <row r="161" spans="1:25" ht="12.75">
      <c r="A161" t="s">
        <v>207</v>
      </c>
      <c r="B161" t="s">
        <v>35</v>
      </c>
      <c r="Y161">
        <v>0</v>
      </c>
    </row>
    <row r="162" spans="1:25" ht="12.75">
      <c r="A162" t="s">
        <v>208</v>
      </c>
      <c r="B162" t="s">
        <v>209</v>
      </c>
      <c r="Y162">
        <v>0</v>
      </c>
    </row>
    <row r="163" spans="1:25" ht="12.75">
      <c r="A163" t="s">
        <v>210</v>
      </c>
      <c r="B163" t="s">
        <v>36</v>
      </c>
      <c r="C163" s="2">
        <v>4</v>
      </c>
      <c r="D163" s="2">
        <v>3</v>
      </c>
      <c r="S163" s="2">
        <v>1</v>
      </c>
      <c r="Y163">
        <v>15</v>
      </c>
    </row>
    <row r="164" spans="1:25" ht="12.75">
      <c r="A164" t="s">
        <v>211</v>
      </c>
      <c r="B164" t="s">
        <v>44</v>
      </c>
      <c r="C164" s="2">
        <v>1</v>
      </c>
      <c r="Y164">
        <v>1</v>
      </c>
    </row>
    <row r="165" spans="1:25" ht="12.75">
      <c r="A165" t="s">
        <v>212</v>
      </c>
      <c r="B165" t="s">
        <v>36</v>
      </c>
      <c r="C165" s="2">
        <v>4</v>
      </c>
      <c r="D165" s="2">
        <v>3</v>
      </c>
      <c r="E165" s="2">
        <v>2</v>
      </c>
      <c r="Q165" s="2">
        <v>1</v>
      </c>
      <c r="Y165">
        <v>23</v>
      </c>
    </row>
    <row r="166" spans="1:25" ht="12.75">
      <c r="A166" t="s">
        <v>213</v>
      </c>
      <c r="B166" t="s">
        <v>37</v>
      </c>
      <c r="C166" s="2">
        <v>4</v>
      </c>
      <c r="D166" s="2">
        <v>2</v>
      </c>
      <c r="E166" s="2">
        <v>4</v>
      </c>
      <c r="P166" s="2">
        <v>1</v>
      </c>
      <c r="Q166" s="2">
        <v>1</v>
      </c>
      <c r="R166" s="2">
        <v>1</v>
      </c>
      <c r="S166" s="2">
        <v>1</v>
      </c>
      <c r="X166" s="2">
        <v>10</v>
      </c>
      <c r="Y166">
        <v>57</v>
      </c>
    </row>
    <row r="167" spans="1:25" ht="12.75">
      <c r="A167" t="s">
        <v>214</v>
      </c>
      <c r="B167" t="s">
        <v>44</v>
      </c>
      <c r="C167" s="2">
        <v>3</v>
      </c>
      <c r="Y167">
        <v>3</v>
      </c>
    </row>
    <row r="168" spans="1:25" ht="12.75">
      <c r="A168" t="s">
        <v>215</v>
      </c>
      <c r="B168" t="s">
        <v>209</v>
      </c>
      <c r="C168" s="2">
        <v>3</v>
      </c>
      <c r="D168" s="2">
        <v>1</v>
      </c>
      <c r="Y168">
        <v>5</v>
      </c>
    </row>
    <row r="169" spans="1:25" ht="12.75">
      <c r="A169" t="s">
        <v>216</v>
      </c>
      <c r="B169" t="s">
        <v>39</v>
      </c>
      <c r="C169" s="2">
        <v>3</v>
      </c>
      <c r="D169" s="2">
        <v>1</v>
      </c>
      <c r="Y169">
        <v>5</v>
      </c>
    </row>
    <row r="170" spans="1:25" ht="12.75">
      <c r="A170" t="s">
        <v>217</v>
      </c>
      <c r="B170" t="s">
        <v>37</v>
      </c>
      <c r="Y170">
        <v>0</v>
      </c>
    </row>
    <row r="171" spans="1:25" ht="12.75">
      <c r="A171" t="s">
        <v>218</v>
      </c>
      <c r="B171" t="s">
        <v>42</v>
      </c>
      <c r="Y171">
        <v>0</v>
      </c>
    </row>
    <row r="172" spans="1:25" ht="12.75">
      <c r="A172" t="s">
        <v>219</v>
      </c>
      <c r="B172" t="s">
        <v>36</v>
      </c>
      <c r="C172" s="2">
        <v>4</v>
      </c>
      <c r="D172" s="2">
        <v>1</v>
      </c>
      <c r="Y172">
        <v>6</v>
      </c>
    </row>
    <row r="173" spans="1:25" ht="12.75">
      <c r="A173" t="s">
        <v>220</v>
      </c>
      <c r="B173" t="s">
        <v>44</v>
      </c>
      <c r="C173" s="2">
        <v>4</v>
      </c>
      <c r="D173" s="2">
        <v>4</v>
      </c>
      <c r="Q173" s="2">
        <v>1</v>
      </c>
      <c r="Y173">
        <v>17</v>
      </c>
    </row>
    <row r="174" spans="1:25" ht="12.75">
      <c r="A174" t="s">
        <v>221</v>
      </c>
      <c r="B174" t="s">
        <v>209</v>
      </c>
      <c r="C174" s="2">
        <v>4</v>
      </c>
      <c r="D174" s="2">
        <v>3</v>
      </c>
      <c r="I174" s="2">
        <v>1</v>
      </c>
      <c r="Q174" s="2">
        <v>1</v>
      </c>
      <c r="X174" s="2">
        <v>8</v>
      </c>
      <c r="Y174">
        <v>33</v>
      </c>
    </row>
    <row r="175" spans="1:25" ht="12.75">
      <c r="A175" t="s">
        <v>222</v>
      </c>
      <c r="B175" t="s">
        <v>36</v>
      </c>
      <c r="Y175">
        <v>0</v>
      </c>
    </row>
    <row r="176" spans="1:25" ht="12.75">
      <c r="A176" t="s">
        <v>223</v>
      </c>
      <c r="B176" t="s">
        <v>40</v>
      </c>
      <c r="Y176">
        <v>0</v>
      </c>
    </row>
    <row r="177" spans="1:25" ht="12.75">
      <c r="A177" t="s">
        <v>224</v>
      </c>
      <c r="B177" t="s">
        <v>36</v>
      </c>
      <c r="C177" s="2">
        <v>2</v>
      </c>
      <c r="Y177">
        <v>2</v>
      </c>
    </row>
    <row r="178" spans="1:25" ht="12.75">
      <c r="A178" t="s">
        <v>225</v>
      </c>
      <c r="B178" t="s">
        <v>41</v>
      </c>
      <c r="C178" s="2">
        <v>4</v>
      </c>
      <c r="D178" s="2">
        <v>3</v>
      </c>
      <c r="E178" s="2">
        <v>6</v>
      </c>
      <c r="P178" s="2">
        <v>1</v>
      </c>
      <c r="Y178">
        <v>37</v>
      </c>
    </row>
    <row r="179" spans="1:25" ht="12.75">
      <c r="A179" t="s">
        <v>226</v>
      </c>
      <c r="B179" t="s">
        <v>39</v>
      </c>
      <c r="C179" s="2">
        <v>2</v>
      </c>
      <c r="Y179">
        <v>2</v>
      </c>
    </row>
    <row r="180" spans="1:25" ht="12.75">
      <c r="A180" t="s">
        <v>227</v>
      </c>
      <c r="B180" t="s">
        <v>42</v>
      </c>
      <c r="C180" s="2">
        <v>2</v>
      </c>
      <c r="Y180">
        <v>2</v>
      </c>
    </row>
    <row r="181" spans="1:25" ht="12.75">
      <c r="A181" s="3" t="s">
        <v>228</v>
      </c>
      <c r="B181" s="3" t="s">
        <v>37</v>
      </c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3">
        <v>0</v>
      </c>
    </row>
    <row r="182" spans="1:25" ht="12.75">
      <c r="A182" s="6" t="s">
        <v>61</v>
      </c>
      <c r="C182" s="2">
        <v>50</v>
      </c>
      <c r="D182" s="2">
        <v>23</v>
      </c>
      <c r="E182" s="2">
        <v>12</v>
      </c>
      <c r="F182" s="2">
        <v>0</v>
      </c>
      <c r="G182" s="2">
        <v>0</v>
      </c>
      <c r="H182" s="2">
        <v>0</v>
      </c>
      <c r="I182" s="2">
        <v>1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2</v>
      </c>
      <c r="Q182" s="2">
        <v>4</v>
      </c>
      <c r="R182" s="2">
        <v>1</v>
      </c>
      <c r="S182" s="2">
        <v>2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6">
        <v>218</v>
      </c>
    </row>
    <row r="184" spans="1:13" ht="12.75">
      <c r="A184" t="s">
        <v>83</v>
      </c>
      <c r="B184">
        <v>2</v>
      </c>
      <c r="C184" s="2">
        <v>2</v>
      </c>
      <c r="D184" s="2">
        <v>5</v>
      </c>
      <c r="E184" s="2">
        <v>5</v>
      </c>
      <c r="F184" s="2">
        <v>25</v>
      </c>
      <c r="G184" s="2">
        <v>10</v>
      </c>
      <c r="H184" s="2">
        <v>15</v>
      </c>
      <c r="I184" s="2">
        <v>15</v>
      </c>
      <c r="J184" s="2">
        <v>10</v>
      </c>
      <c r="K184" s="2">
        <v>25</v>
      </c>
      <c r="L184" s="2">
        <v>25</v>
      </c>
      <c r="M184" s="2">
        <v>50</v>
      </c>
    </row>
    <row r="185" spans="1:14" ht="12.75">
      <c r="A185" s="5" t="s">
        <v>89</v>
      </c>
      <c r="B185" s="5" t="s">
        <v>94</v>
      </c>
      <c r="C185" s="4" t="s">
        <v>93</v>
      </c>
      <c r="D185" s="4" t="s">
        <v>91</v>
      </c>
      <c r="E185" s="4" t="s">
        <v>92</v>
      </c>
      <c r="F185" s="4" t="s">
        <v>95</v>
      </c>
      <c r="G185" s="4" t="s">
        <v>102</v>
      </c>
      <c r="H185" s="4" t="s">
        <v>101</v>
      </c>
      <c r="I185" s="4" t="s">
        <v>96</v>
      </c>
      <c r="J185" s="4" t="s">
        <v>97</v>
      </c>
      <c r="K185" s="4" t="s">
        <v>98</v>
      </c>
      <c r="L185" s="4" t="s">
        <v>99</v>
      </c>
      <c r="M185" s="4" t="s">
        <v>100</v>
      </c>
      <c r="N185" s="4" t="s">
        <v>103</v>
      </c>
    </row>
    <row r="186" spans="1:14" ht="12.75">
      <c r="A186" t="s">
        <v>135</v>
      </c>
      <c r="B186">
        <v>29</v>
      </c>
      <c r="C186" s="2">
        <v>16</v>
      </c>
      <c r="D186" s="2">
        <v>2</v>
      </c>
      <c r="E186" s="2">
        <v>1</v>
      </c>
      <c r="F186" s="2">
        <v>1</v>
      </c>
      <c r="G186" s="2">
        <v>3</v>
      </c>
      <c r="H186" s="2">
        <v>1</v>
      </c>
      <c r="I186" s="2">
        <v>2</v>
      </c>
      <c r="J186" s="2">
        <v>1</v>
      </c>
      <c r="K186" s="2">
        <v>1</v>
      </c>
      <c r="L186" s="2">
        <v>1</v>
      </c>
      <c r="M186" s="2">
        <v>0</v>
      </c>
      <c r="N186" s="17">
        <v>265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Stewart</dc:creator>
  <cp:keywords/>
  <dc:description/>
  <cp:lastModifiedBy>Will Stewart</cp:lastModifiedBy>
  <dcterms:created xsi:type="dcterms:W3CDTF">2002-07-15T15:05:10Z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